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https://mydrive.metlife.com/personal/jaime_l_koosa_metlife_com/Documents/NYSUT/Rate Change/Calculator &amp; Rate Chart/"/>
    </mc:Choice>
  </mc:AlternateContent>
  <xr:revisionPtr revIDLastSave="20" documentId="8_{69617F47-ED38-4D60-950F-3BEAA7B212FF}" xr6:coauthVersionLast="47" xr6:coauthVersionMax="47" xr10:uidLastSave="{7A1A912D-5B72-49F6-B60A-4BA4750F3450}"/>
  <bookViews>
    <workbookView xWindow="-110" yWindow="-110" windowWidth="19420" windowHeight="10420" xr2:uid="{00000000-000D-0000-FFFF-FFFF00000000}"/>
  </bookViews>
  <sheets>
    <sheet name="Quote Sheet" sheetId="1" r:id="rId1"/>
    <sheet name="rates" sheetId="2" state="hidden" r:id="rId2"/>
  </sheets>
  <externalReferences>
    <externalReference r:id="rId3"/>
  </externalReferences>
  <definedNames>
    <definedName name="BP">'[1]Named lists'!$B$4:$B$6</definedName>
    <definedName name="EP">'[1]Named lists'!$A$4:$A$8</definedName>
    <definedName name="_xlnm.Print_Area" localSheetId="0">'Quote Sheet'!$A$1:$D$45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E20" i="1" l="1"/>
  <c r="C17" i="1" l="1"/>
  <c r="C12" i="1" l="1"/>
  <c r="C18" i="1" s="1"/>
  <c r="D35" i="1" l="1"/>
  <c r="D36" i="1"/>
  <c r="D33" i="1"/>
  <c r="D34" i="1"/>
  <c r="C35" i="1"/>
  <c r="C36" i="1"/>
  <c r="C33" i="1"/>
  <c r="C34" i="1"/>
  <c r="D24" i="1" l="1"/>
  <c r="C24" i="1"/>
  <c r="D25" i="1" l="1"/>
  <c r="D26" i="1" s="1"/>
  <c r="C25" i="1"/>
  <c r="C26" i="1" s="1"/>
</calcChain>
</file>

<file path=xl/sharedStrings.xml><?xml version="1.0" encoding="utf-8"?>
<sst xmlns="http://schemas.openxmlformats.org/spreadsheetml/2006/main" count="147" uniqueCount="61">
  <si>
    <t>Disability Insurance Premium Estimate</t>
  </si>
  <si>
    <t>Date of Quote</t>
  </si>
  <si>
    <t>Full Name</t>
  </si>
  <si>
    <t>Age</t>
  </si>
  <si>
    <t>60 Days</t>
  </si>
  <si>
    <t>Long Term</t>
  </si>
  <si>
    <t>Payment Method</t>
  </si>
  <si>
    <t>Payroll Deduction</t>
  </si>
  <si>
    <t>Direct Bill</t>
  </si>
  <si>
    <t>Monthly Rate Per $50</t>
  </si>
  <si>
    <t>Monthly Premium</t>
  </si>
  <si>
    <t>Annual Premium</t>
  </si>
  <si>
    <t>Rates are age banded and will change as the member ages.</t>
  </si>
  <si>
    <t>18 - 39</t>
  </si>
  <si>
    <t>40 - 49</t>
  </si>
  <si>
    <t>50 - 59</t>
  </si>
  <si>
    <t>Notes:</t>
  </si>
  <si>
    <t>Underwritten by Metropolitan Life Insurance Company Policy number 35370-2-G</t>
  </si>
  <si>
    <t>Maxium Allowable Monthly Benefit Amount</t>
  </si>
  <si>
    <t>5 Year</t>
  </si>
  <si>
    <t>Rates per $50</t>
  </si>
  <si>
    <t>Payroll Deduct</t>
  </si>
  <si>
    <t>60 Day EP</t>
  </si>
  <si>
    <t>Attained Age</t>
  </si>
  <si>
    <t>12 Month</t>
  </si>
  <si>
    <t>18-39</t>
  </si>
  <si>
    <t>40-49</t>
  </si>
  <si>
    <t>50-59</t>
  </si>
  <si>
    <t>90 Day EP</t>
  </si>
  <si>
    <t>120 Day EP</t>
  </si>
  <si>
    <t>150 Day EP</t>
  </si>
  <si>
    <t>180 Day EP</t>
  </si>
  <si>
    <t>EP</t>
  </si>
  <si>
    <t>BP</t>
  </si>
  <si>
    <t>90 Days</t>
  </si>
  <si>
    <t>120 Days</t>
  </si>
  <si>
    <t>150 Days</t>
  </si>
  <si>
    <t>180 Days</t>
  </si>
  <si>
    <t>60 - 66</t>
  </si>
  <si>
    <t>60-66</t>
  </si>
  <si>
    <t>NYSUT Member Benefits Trust Endorsed 
Voluntary Disability Insurance Plan</t>
  </si>
  <si>
    <r>
      <t xml:space="preserve">Monthly Benefit Election Amount
</t>
    </r>
    <r>
      <rPr>
        <sz val="8"/>
        <rFont val="Arial"/>
        <family val="2"/>
      </rPr>
      <t>Enter an amount greater than $500 in increments of $50 but do not exceed 60% of your monthly base earnings to a $5,000 monthly maximum</t>
    </r>
  </si>
  <si>
    <r>
      <t xml:space="preserve">Date of Birth
</t>
    </r>
    <r>
      <rPr>
        <sz val="8"/>
        <rFont val="Arial"/>
        <family val="2"/>
      </rPr>
      <t>(Replace the example with your DOB in MM/DD/YYYY format)</t>
    </r>
  </si>
  <si>
    <r>
      <rPr>
        <b/>
        <sz val="10"/>
        <rFont val="Arial"/>
        <family val="2"/>
      </rPr>
      <t>Note:</t>
    </r>
    <r>
      <rPr>
        <sz val="10"/>
        <rFont val="Arial"/>
        <family val="2"/>
      </rPr>
      <t xml:space="preserve"> Payroll deduction option is only available in local associations that have made the necessary payroll deduction arrangements for NYSUT Member Benefits-endorsed programs. </t>
    </r>
  </si>
  <si>
    <r>
      <t>Payroll Deduction</t>
    </r>
    <r>
      <rPr>
        <b/>
        <sz val="10"/>
        <rFont val="Calibri"/>
        <family val="2"/>
      </rPr>
      <t>²</t>
    </r>
  </si>
  <si>
    <r>
      <rPr>
        <sz val="10"/>
        <rFont val="Calibri"/>
        <family val="2"/>
      </rPr>
      <t>²</t>
    </r>
    <r>
      <rPr>
        <sz val="10"/>
        <rFont val="Arial"/>
        <family val="2"/>
      </rPr>
      <t xml:space="preserve"> Payroll Deduction includes a 20% discount for the Long-Term and 5-Year plans.</t>
    </r>
  </si>
  <si>
    <t>Short-Term Plan</t>
  </si>
  <si>
    <t>5-Year Plan</t>
  </si>
  <si>
    <t>Long-Term Plan</t>
  </si>
  <si>
    <r>
      <t xml:space="preserve">Maximum Benefit Period
</t>
    </r>
    <r>
      <rPr>
        <sz val="8"/>
        <rFont val="Arial"/>
        <family val="2"/>
      </rPr>
      <t>Please choose from drop down menu</t>
    </r>
  </si>
  <si>
    <t>•</t>
  </si>
  <si>
    <t>Coverage terminates at age 66.</t>
  </si>
  <si>
    <t>Your Monthly benefit application will be limited to the lesser of $5,000 or 60% of your earnings.</t>
  </si>
  <si>
    <t>To be eligible, you must be actively at work and a member of or agency fee payer to NYSUT, age 65 or under and work 20 or more hours weekly.</t>
  </si>
  <si>
    <t xml:space="preserve">This is a quote for disability insurance and NOT an offer for insurance coverage. All applications are subject to underwriting. </t>
  </si>
  <si>
    <t xml:space="preserve">Payroll deduction is available in local associations that have made the necessary payroll deduction arrangements for NYSUT Member Benefits-endorsed programs. </t>
  </si>
  <si>
    <r>
      <rPr>
        <vertAlign val="superscript"/>
        <sz val="10"/>
        <rFont val="Arial"/>
        <family val="2"/>
      </rPr>
      <t>1</t>
    </r>
    <r>
      <rPr>
        <sz val="10"/>
        <rFont val="Arial"/>
        <family val="2"/>
      </rPr>
      <t xml:space="preserve"> Elimination Period: The amount of time you must be totally disabled due to a covered sickness or injury before benefits will begin to be paid, also known as the waiting period.</t>
    </r>
  </si>
  <si>
    <r>
      <t>Elimination Period</t>
    </r>
    <r>
      <rPr>
        <b/>
        <vertAlign val="superscript"/>
        <sz val="11"/>
        <rFont val="Arial"/>
        <family val="2"/>
      </rPr>
      <t xml:space="preserve"> 1
</t>
    </r>
    <r>
      <rPr>
        <sz val="8"/>
        <rFont val="Arial"/>
        <family val="2"/>
      </rPr>
      <t>Please choose from drop down menu</t>
    </r>
  </si>
  <si>
    <t xml:space="preserve">© 2018 Metropolitan Life Insurance Company, New York, NY 10166
</t>
  </si>
  <si>
    <r>
      <t xml:space="preserve">Base Annual Earnings
</t>
    </r>
    <r>
      <rPr>
        <sz val="8"/>
        <rFont val="Arial"/>
        <family val="2"/>
      </rPr>
      <t>Do not include overtime, bonus, commissions etc.</t>
    </r>
  </si>
  <si>
    <r>
      <rPr>
        <b/>
        <sz val="10"/>
        <color rgb="FFFF0000"/>
        <rFont val="Calibri"/>
        <family val="2"/>
      </rPr>
      <t>Attention Members</t>
    </r>
    <r>
      <rPr>
        <b/>
        <sz val="10"/>
        <rFont val="Calibri"/>
        <family val="2"/>
      </rPr>
      <t>:</t>
    </r>
    <r>
      <rPr>
        <sz val="10"/>
        <rFont val="Calibri"/>
        <family val="2"/>
      </rPr>
      <t xml:space="preserve"> It’s easy to get a personalized disability insurance quote based on your own needs. To customize your plan, complete the fields below and then check your rate. It’s that simple!  If you still have questions or would like to apply for coverage, please contact Mercer at 888-386-9788 or you may visit the AMBA website (see link to the right) for additional information and to download an applicaton.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</si>
</sst>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quot;$&quot;#,##0"/>
    <numFmt numFmtId="165" formatCode="&quot;$&quot;#,##0.00"/>
  </numFmts>
  <fonts count="54" x14ac:knownFonts="1">
    <font>
      <sz val="11"/>
      <color theme="1"/>
      <name val="Calibri"/>
      <family val="2"/>
      <scheme val="minor"/>
    </font>
    <font>
      <sz val="11"/>
      <color theme="1"/>
      <name val="Calibri"/>
      <family val="2"/>
      <scheme val="minor"/>
    </font>
    <font>
      <b/>
      <sz val="11"/>
      <color rgb="FFFA7D00"/>
      <name val="Calibri"/>
      <family val="2"/>
      <scheme val="minor"/>
    </font>
    <font>
      <sz val="10"/>
      <name val="Georgia"/>
      <family val="1"/>
    </font>
    <font>
      <sz val="10"/>
      <name val="Arial"/>
      <family val="2"/>
    </font>
    <font>
      <u/>
      <sz val="10"/>
      <color theme="10"/>
      <name val="Arial"/>
      <family val="2"/>
    </font>
    <font>
      <sz val="12"/>
      <color theme="1"/>
      <name val="Calibri"/>
      <family val="2"/>
      <scheme val="minor"/>
    </font>
    <font>
      <sz val="18"/>
      <name val="Calibri"/>
      <family val="2"/>
    </font>
    <font>
      <sz val="18"/>
      <name val="Arial"/>
      <family val="2"/>
    </font>
    <font>
      <sz val="18"/>
      <color theme="1"/>
      <name val="Calibri"/>
      <family val="2"/>
      <scheme val="minor"/>
    </font>
    <font>
      <b/>
      <u/>
      <sz val="18"/>
      <color rgb="FF0000CC"/>
      <name val="Arial"/>
      <family val="2"/>
    </font>
    <font>
      <sz val="18"/>
      <color rgb="FF0061A0"/>
      <name val="Arial"/>
      <family val="2"/>
    </font>
    <font>
      <sz val="18"/>
      <name val="Georgia"/>
      <family val="1"/>
    </font>
    <font>
      <sz val="12"/>
      <name val="Times New Roman"/>
      <family val="1"/>
    </font>
    <font>
      <b/>
      <sz val="12"/>
      <name val="Times New Roman"/>
      <family val="1"/>
    </font>
    <font>
      <sz val="11"/>
      <color theme="0"/>
      <name val="Calibri"/>
      <family val="2"/>
      <scheme val="minor"/>
    </font>
    <font>
      <sz val="14"/>
      <color theme="1"/>
      <name val="Calibri"/>
      <family val="2"/>
      <scheme val="minor"/>
    </font>
    <font>
      <b/>
      <sz val="11"/>
      <color theme="0"/>
      <name val="Arial"/>
      <family val="2"/>
    </font>
    <font>
      <sz val="10"/>
      <name val="Calibri"/>
      <family val="2"/>
    </font>
    <font>
      <b/>
      <sz val="10"/>
      <color rgb="FFFF0000"/>
      <name val="Calibri"/>
      <family val="2"/>
    </font>
    <font>
      <b/>
      <sz val="10"/>
      <name val="Calibri"/>
      <family val="2"/>
    </font>
    <font>
      <b/>
      <sz val="12"/>
      <name val="Arial"/>
      <family val="2"/>
    </font>
    <font>
      <b/>
      <sz val="12"/>
      <color theme="3"/>
      <name val="Arial"/>
      <family val="2"/>
    </font>
    <font>
      <sz val="8"/>
      <name val="Arial"/>
      <family val="2"/>
    </font>
    <font>
      <b/>
      <sz val="10"/>
      <color theme="0"/>
      <name val="Arial"/>
      <family val="2"/>
    </font>
    <font>
      <b/>
      <sz val="10"/>
      <name val="Arial"/>
      <family val="2"/>
    </font>
    <font>
      <sz val="18"/>
      <color theme="0"/>
      <name val="Calibri"/>
      <family val="2"/>
      <scheme val="minor"/>
    </font>
    <font>
      <b/>
      <sz val="8"/>
      <color theme="0"/>
      <name val="Arial"/>
      <family val="2"/>
    </font>
    <font>
      <sz val="8"/>
      <color theme="0"/>
      <name val="Arial"/>
      <family val="2"/>
    </font>
    <font>
      <sz val="18"/>
      <color theme="0"/>
      <name val="Arial"/>
      <family val="2"/>
    </font>
    <font>
      <sz val="10"/>
      <color theme="0"/>
      <name val="Arial"/>
      <family val="2"/>
    </font>
    <font>
      <b/>
      <u/>
      <sz val="8"/>
      <color theme="0"/>
      <name val="Arial"/>
      <family val="2"/>
    </font>
    <font>
      <sz val="10"/>
      <color theme="1"/>
      <name val="Calibri"/>
      <family val="2"/>
      <scheme val="minor"/>
    </font>
    <font>
      <sz val="10"/>
      <color theme="1"/>
      <name val="Arial"/>
      <family val="2"/>
    </font>
    <font>
      <vertAlign val="superscript"/>
      <sz val="10"/>
      <name val="Arial"/>
      <family val="2"/>
    </font>
    <font>
      <b/>
      <sz val="11"/>
      <name val="Arial"/>
      <family val="2"/>
    </font>
    <font>
      <b/>
      <sz val="11"/>
      <color theme="3"/>
      <name val="Arial"/>
      <family val="2"/>
    </font>
    <font>
      <b/>
      <vertAlign val="superscript"/>
      <sz val="11"/>
      <name val="Arial"/>
      <family val="2"/>
    </font>
    <font>
      <sz val="11"/>
      <color theme="0" tint="-0.14999847407452621"/>
      <name val="Calibri"/>
      <family val="2"/>
      <scheme val="minor"/>
    </font>
    <font>
      <sz val="14"/>
      <color theme="0" tint="-0.14999847407452621"/>
      <name val="Calibri"/>
      <family val="2"/>
      <scheme val="minor"/>
    </font>
    <font>
      <sz val="18"/>
      <color theme="0" tint="-0.14999847407452621"/>
      <name val="Calibri"/>
      <family val="2"/>
    </font>
    <font>
      <sz val="18"/>
      <color theme="0" tint="-0.14999847407452621"/>
      <name val="Arial"/>
      <family val="2"/>
    </font>
    <font>
      <sz val="8"/>
      <color theme="0" tint="-0.14999847407452621"/>
      <name val="Calibri"/>
      <family val="2"/>
      <scheme val="minor"/>
    </font>
    <font>
      <sz val="8"/>
      <color theme="0" tint="-0.14999847407452621"/>
      <name val="Arial"/>
      <family val="2"/>
    </font>
    <font>
      <sz val="8"/>
      <color theme="0" tint="-0.14999847407452621"/>
      <name val="Calibri"/>
      <family val="2"/>
    </font>
    <font>
      <b/>
      <sz val="8"/>
      <color theme="0" tint="-0.14999847407452621"/>
      <name val="Arial"/>
      <family val="2"/>
    </font>
    <font>
      <sz val="18"/>
      <color theme="0" tint="-0.14999847407452621"/>
      <name val="Calibri"/>
      <family val="2"/>
      <scheme val="minor"/>
    </font>
    <font>
      <sz val="12"/>
      <color theme="0" tint="-0.14999847407452621"/>
      <name val="Arial"/>
      <family val="2"/>
    </font>
    <font>
      <b/>
      <sz val="12"/>
      <color theme="0" tint="-0.14999847407452621"/>
      <name val="Arial"/>
      <family val="2"/>
    </font>
    <font>
      <b/>
      <sz val="18"/>
      <color theme="0" tint="-0.14999847407452621"/>
      <name val="Arial"/>
      <family val="2"/>
    </font>
    <font>
      <sz val="18"/>
      <color theme="0" tint="-0.14999847407452621"/>
      <name val="Georgia"/>
      <family val="1"/>
    </font>
    <font>
      <b/>
      <sz val="14"/>
      <name val="Georgia"/>
      <family val="1"/>
    </font>
    <font>
      <sz val="12"/>
      <color rgb="FF000000"/>
      <name val="Times New Roman"/>
      <family val="1"/>
    </font>
    <font>
      <sz val="12"/>
      <color theme="1"/>
      <name val="Times New Roman"/>
      <family val="1"/>
    </font>
  </fonts>
  <fills count="13">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rgb="FF0090DA"/>
        <bgColor indexed="64"/>
      </patternFill>
    </fill>
    <fill>
      <patternFill patternType="solid">
        <fgColor rgb="FF0061A0"/>
        <bgColor indexed="64"/>
      </patternFill>
    </fill>
    <fill>
      <patternFill patternType="solid">
        <fgColor rgb="FFA4CE4E"/>
        <bgColor indexed="64"/>
      </patternFill>
    </fill>
    <fill>
      <patternFill patternType="solid">
        <fgColor rgb="FFFFC0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0"/>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right/>
      <top/>
      <bottom style="thin">
        <color theme="0"/>
      </bottom>
      <diagonal/>
    </border>
    <border>
      <left/>
      <right/>
      <top style="thin">
        <color theme="0"/>
      </top>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0" fontId="5" fillId="0" borderId="0" applyNumberFormat="0" applyFill="0" applyBorder="0" applyAlignment="0" applyProtection="0"/>
  </cellStyleXfs>
  <cellXfs count="147">
    <xf numFmtId="0" fontId="0" fillId="0" borderId="0" xfId="0"/>
    <xf numFmtId="0" fontId="0" fillId="3" borderId="0" xfId="0" applyFill="1" applyProtection="1">
      <protection hidden="1"/>
    </xf>
    <xf numFmtId="0" fontId="3" fillId="3" borderId="0" xfId="0" applyFont="1" applyFill="1" applyAlignment="1" applyProtection="1">
      <protection hidden="1"/>
    </xf>
    <xf numFmtId="0" fontId="8" fillId="3" borderId="0" xfId="0" applyFont="1" applyFill="1" applyAlignment="1" applyProtection="1">
      <protection hidden="1"/>
    </xf>
    <xf numFmtId="0" fontId="8" fillId="3" borderId="0" xfId="0" applyFont="1" applyFill="1" applyProtection="1">
      <protection hidden="1"/>
    </xf>
    <xf numFmtId="0" fontId="8" fillId="3" borderId="0" xfId="0" applyFont="1" applyFill="1" applyAlignment="1" applyProtection="1">
      <alignment horizontal="right"/>
      <protection hidden="1"/>
    </xf>
    <xf numFmtId="0" fontId="0" fillId="3" borderId="0" xfId="0" applyFill="1" applyProtection="1"/>
    <xf numFmtId="0" fontId="7" fillId="3" borderId="0" xfId="0" applyFont="1" applyFill="1" applyAlignment="1" applyProtection="1">
      <alignment vertical="center"/>
    </xf>
    <xf numFmtId="0" fontId="9" fillId="3" borderId="0" xfId="0" applyFont="1" applyFill="1" applyProtection="1"/>
    <xf numFmtId="0" fontId="8" fillId="3" borderId="0" xfId="0" applyFont="1" applyFill="1" applyAlignment="1" applyProtection="1">
      <alignment vertical="center" wrapText="1"/>
    </xf>
    <xf numFmtId="0" fontId="7" fillId="3" borderId="0" xfId="0" applyFont="1" applyFill="1" applyAlignment="1" applyProtection="1">
      <alignment horizontal="left" vertical="top" wrapText="1"/>
    </xf>
    <xf numFmtId="0" fontId="0" fillId="4" borderId="0" xfId="0" applyFill="1" applyProtection="1"/>
    <xf numFmtId="0" fontId="0" fillId="4" borderId="0" xfId="0" applyFill="1" applyAlignment="1" applyProtection="1">
      <alignment vertical="center"/>
    </xf>
    <xf numFmtId="0" fontId="7" fillId="4" borderId="0" xfId="0" applyFont="1" applyFill="1" applyAlignment="1" applyProtection="1">
      <alignment vertical="top" wrapText="1"/>
    </xf>
    <xf numFmtId="0" fontId="9" fillId="4" borderId="0" xfId="0" applyFont="1" applyFill="1" applyProtection="1"/>
    <xf numFmtId="0" fontId="8" fillId="4" borderId="0" xfId="0" applyFont="1" applyFill="1" applyAlignment="1" applyProtection="1">
      <protection hidden="1"/>
    </xf>
    <xf numFmtId="0" fontId="8" fillId="4" borderId="0" xfId="0" applyFont="1" applyFill="1" applyProtection="1">
      <protection hidden="1"/>
    </xf>
    <xf numFmtId="0" fontId="10" fillId="4" borderId="0" xfId="3" applyFont="1" applyFill="1" applyAlignment="1" applyProtection="1">
      <alignment horizontal="center" vertical="center"/>
      <protection hidden="1"/>
    </xf>
    <xf numFmtId="0" fontId="8" fillId="4" borderId="0" xfId="0" applyFont="1" applyFill="1" applyAlignment="1" applyProtection="1">
      <alignment vertical="center"/>
      <protection hidden="1"/>
    </xf>
    <xf numFmtId="0" fontId="8" fillId="4" borderId="0" xfId="0" applyFont="1" applyFill="1" applyAlignment="1" applyProtection="1">
      <alignment vertical="center" wrapText="1"/>
    </xf>
    <xf numFmtId="0" fontId="4" fillId="4" borderId="0" xfId="0" applyFont="1" applyFill="1" applyAlignment="1" applyProtection="1">
      <alignment vertical="center"/>
      <protection hidden="1"/>
    </xf>
    <xf numFmtId="0" fontId="4" fillId="4" borderId="0" xfId="0" applyFont="1" applyFill="1" applyProtection="1">
      <protection hidden="1"/>
    </xf>
    <xf numFmtId="0" fontId="11" fillId="4" borderId="0" xfId="0" applyFont="1" applyFill="1" applyProtection="1"/>
    <xf numFmtId="0" fontId="8" fillId="4" borderId="0" xfId="0" applyFont="1" applyFill="1" applyAlignment="1" applyProtection="1">
      <alignment horizontal="left" indent="1"/>
      <protection hidden="1"/>
    </xf>
    <xf numFmtId="0" fontId="8" fillId="4" borderId="0" xfId="0" applyFont="1" applyFill="1" applyAlignment="1" applyProtection="1">
      <alignment horizontal="left" vertical="top"/>
      <protection hidden="1"/>
    </xf>
    <xf numFmtId="0" fontId="4" fillId="4" borderId="0" xfId="0" applyFont="1" applyFill="1" applyAlignment="1" applyProtection="1">
      <alignment horizontal="left" vertical="top"/>
      <protection hidden="1"/>
    </xf>
    <xf numFmtId="0" fontId="12" fillId="4" borderId="0" xfId="0" applyFont="1" applyFill="1" applyProtection="1">
      <protection hidden="1"/>
    </xf>
    <xf numFmtId="0" fontId="3" fillId="4" borderId="0" xfId="0" applyFont="1" applyFill="1" applyProtection="1">
      <protection hidden="1"/>
    </xf>
    <xf numFmtId="0" fontId="8" fillId="4" borderId="0" xfId="0" applyFont="1" applyFill="1" applyAlignment="1" applyProtection="1">
      <alignment wrapText="1"/>
      <protection hidden="1"/>
    </xf>
    <xf numFmtId="49" fontId="8" fillId="4" borderId="0" xfId="0" applyNumberFormat="1" applyFont="1" applyFill="1" applyAlignment="1" applyProtection="1">
      <alignment wrapText="1"/>
      <protection hidden="1"/>
    </xf>
    <xf numFmtId="0" fontId="9" fillId="3" borderId="0" xfId="0" applyFont="1" applyFill="1" applyAlignment="1" applyProtection="1">
      <alignment vertical="center"/>
    </xf>
    <xf numFmtId="0" fontId="8" fillId="3" borderId="0" xfId="0" applyFont="1" applyFill="1" applyAlignment="1" applyProtection="1">
      <alignment horizontal="left"/>
      <protection hidden="1"/>
    </xf>
    <xf numFmtId="0" fontId="0" fillId="0" borderId="0" xfId="0" applyFill="1" applyBorder="1"/>
    <xf numFmtId="0" fontId="13" fillId="0" borderId="0" xfId="0" applyFont="1" applyFill="1" applyBorder="1" applyAlignment="1">
      <alignment horizontal="center" vertical="center" wrapText="1"/>
    </xf>
    <xf numFmtId="2" fontId="13" fillId="0" borderId="0" xfId="0" applyNumberFormat="1" applyFont="1" applyFill="1" applyBorder="1" applyAlignment="1">
      <alignment horizontal="center" vertical="center" wrapText="1"/>
    </xf>
    <xf numFmtId="0" fontId="6" fillId="0" borderId="0" xfId="0" applyFont="1" applyFill="1" applyBorder="1" applyProtection="1"/>
    <xf numFmtId="0" fontId="14" fillId="8" borderId="0"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4" fillId="9" borderId="0"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4" fillId="10" borderId="0"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4" fillId="11" borderId="0" xfId="0" applyFont="1" applyFill="1" applyBorder="1" applyAlignment="1">
      <alignment horizontal="center" vertical="center" wrapText="1"/>
    </xf>
    <xf numFmtId="0" fontId="13" fillId="11" borderId="0" xfId="0" applyFont="1" applyFill="1" applyBorder="1" applyAlignment="1">
      <alignment horizontal="center" vertical="center" wrapText="1"/>
    </xf>
    <xf numFmtId="0" fontId="14" fillId="12" borderId="0" xfId="0" applyFont="1" applyFill="1" applyBorder="1" applyAlignment="1">
      <alignment horizontal="center" vertical="center" wrapText="1"/>
    </xf>
    <xf numFmtId="0" fontId="13" fillId="12" borderId="0" xfId="0" applyFont="1" applyFill="1" applyBorder="1" applyAlignment="1">
      <alignment horizontal="center" vertical="center" wrapText="1"/>
    </xf>
    <xf numFmtId="8" fontId="8" fillId="4" borderId="0" xfId="0" applyNumberFormat="1" applyFont="1" applyFill="1" applyAlignment="1" applyProtection="1">
      <alignment vertical="center" wrapText="1"/>
    </xf>
    <xf numFmtId="0" fontId="16" fillId="4" borderId="0" xfId="0" applyFont="1" applyFill="1" applyProtection="1"/>
    <xf numFmtId="0" fontId="16" fillId="4" borderId="0" xfId="0" applyFont="1" applyFill="1" applyAlignment="1" applyProtection="1">
      <alignment vertical="center"/>
    </xf>
    <xf numFmtId="0" fontId="24" fillId="6" borderId="2" xfId="0" applyFont="1" applyFill="1" applyBorder="1" applyAlignment="1" applyProtection="1">
      <alignment horizontal="left" vertical="center" indent="1"/>
      <protection hidden="1"/>
    </xf>
    <xf numFmtId="0" fontId="25" fillId="7" borderId="2" xfId="0" applyFont="1" applyFill="1" applyBorder="1" applyAlignment="1" applyProtection="1">
      <alignment horizontal="center" vertical="center" wrapText="1"/>
      <protection hidden="1"/>
    </xf>
    <xf numFmtId="0" fontId="25" fillId="5" borderId="2" xfId="0" applyFont="1" applyFill="1" applyBorder="1" applyAlignment="1" applyProtection="1">
      <alignment horizontal="center" vertical="center" wrapText="1"/>
      <protection hidden="1"/>
    </xf>
    <xf numFmtId="8" fontId="25" fillId="7" borderId="2" xfId="0" applyNumberFormat="1" applyFont="1" applyFill="1" applyBorder="1" applyAlignment="1" applyProtection="1">
      <alignment horizontal="center" vertical="center" wrapText="1"/>
      <protection hidden="1"/>
    </xf>
    <xf numFmtId="8" fontId="25" fillId="5" borderId="2" xfId="0" applyNumberFormat="1" applyFont="1" applyFill="1" applyBorder="1" applyAlignment="1" applyProtection="1">
      <alignment horizontal="center" vertical="center" wrapText="1"/>
      <protection hidden="1"/>
    </xf>
    <xf numFmtId="165" fontId="25" fillId="7" borderId="2" xfId="0" applyNumberFormat="1" applyFont="1" applyFill="1" applyBorder="1" applyAlignment="1" applyProtection="1">
      <alignment horizontal="center" vertical="center" wrapText="1"/>
      <protection hidden="1"/>
    </xf>
    <xf numFmtId="0" fontId="21" fillId="3" borderId="0" xfId="0" applyFont="1" applyFill="1" applyBorder="1" applyAlignment="1" applyProtection="1">
      <alignment horizontal="left" vertical="center" wrapText="1" indent="1"/>
      <protection hidden="1"/>
    </xf>
    <xf numFmtId="0" fontId="22" fillId="3" borderId="0" xfId="2" applyFont="1" applyFill="1" applyBorder="1" applyAlignment="1" applyProtection="1">
      <alignment horizontal="center" vertical="center"/>
      <protection locked="0"/>
    </xf>
    <xf numFmtId="0" fontId="4" fillId="3" borderId="0" xfId="0" applyFont="1" applyFill="1" applyProtection="1">
      <protection hidden="1"/>
    </xf>
    <xf numFmtId="0" fontId="4" fillId="3" borderId="0" xfId="0" applyFont="1" applyFill="1" applyAlignment="1" applyProtection="1">
      <alignment vertical="top"/>
      <protection hidden="1"/>
    </xf>
    <xf numFmtId="0" fontId="26" fillId="3" borderId="0" xfId="0" applyFont="1" applyFill="1" applyProtection="1"/>
    <xf numFmtId="0" fontId="27" fillId="3" borderId="0" xfId="0" applyFont="1" applyFill="1" applyAlignment="1" applyProtection="1">
      <alignment wrapText="1"/>
      <protection hidden="1"/>
    </xf>
    <xf numFmtId="0" fontId="28" fillId="3" borderId="0" xfId="0" applyFont="1" applyFill="1" applyAlignment="1" applyProtection="1">
      <alignment wrapText="1"/>
      <protection hidden="1"/>
    </xf>
    <xf numFmtId="0" fontId="29" fillId="4" borderId="0" xfId="0" applyFont="1" applyFill="1" applyAlignment="1" applyProtection="1">
      <alignment vertical="center"/>
      <protection hidden="1"/>
    </xf>
    <xf numFmtId="0" fontId="30" fillId="4" borderId="0" xfId="0" applyFont="1" applyFill="1" applyAlignment="1" applyProtection="1">
      <alignment vertical="center"/>
      <protection hidden="1"/>
    </xf>
    <xf numFmtId="0" fontId="15" fillId="4" borderId="0" xfId="0" applyFont="1" applyFill="1" applyAlignment="1" applyProtection="1">
      <alignment vertical="center"/>
    </xf>
    <xf numFmtId="0" fontId="27" fillId="3" borderId="0" xfId="0" applyFont="1" applyFill="1" applyAlignment="1" applyProtection="1">
      <alignment horizontal="center" wrapText="1"/>
      <protection hidden="1"/>
    </xf>
    <xf numFmtId="0" fontId="29" fillId="4" borderId="0" xfId="0" applyFont="1" applyFill="1" applyProtection="1">
      <protection hidden="1"/>
    </xf>
    <xf numFmtId="0" fontId="30" fillId="4" borderId="0" xfId="0" applyFont="1" applyFill="1" applyProtection="1">
      <protection hidden="1"/>
    </xf>
    <xf numFmtId="0" fontId="15" fillId="4" borderId="0" xfId="0" applyFont="1" applyFill="1" applyProtection="1"/>
    <xf numFmtId="0" fontId="31" fillId="3" borderId="0" xfId="0" applyFont="1" applyFill="1" applyAlignment="1" applyProtection="1">
      <alignment horizontal="center" wrapText="1"/>
      <protection hidden="1"/>
    </xf>
    <xf numFmtId="8" fontId="27" fillId="3" borderId="0" xfId="0" applyNumberFormat="1" applyFont="1" applyFill="1" applyAlignment="1" applyProtection="1">
      <alignment horizontal="center" wrapText="1"/>
      <protection hidden="1"/>
    </xf>
    <xf numFmtId="0" fontId="25" fillId="3" borderId="0" xfId="0" applyFont="1" applyFill="1" applyProtection="1">
      <protection hidden="1"/>
    </xf>
    <xf numFmtId="0" fontId="4" fillId="3" borderId="0" xfId="0" applyFont="1" applyFill="1" applyAlignment="1" applyProtection="1">
      <alignment horizontal="center"/>
      <protection hidden="1"/>
    </xf>
    <xf numFmtId="0" fontId="32" fillId="3" borderId="0" xfId="0" applyFont="1" applyFill="1" applyProtection="1"/>
    <xf numFmtId="0" fontId="33" fillId="3" borderId="0" xfId="0" applyFont="1" applyFill="1" applyAlignment="1" applyProtection="1">
      <alignment vertical="top"/>
    </xf>
    <xf numFmtId="0" fontId="23" fillId="3" borderId="0" xfId="0" applyFont="1" applyFill="1" applyAlignment="1" applyProtection="1">
      <alignment horizontal="left"/>
      <protection hidden="1"/>
    </xf>
    <xf numFmtId="0" fontId="23" fillId="3" borderId="0" xfId="0" applyFont="1" applyFill="1" applyAlignment="1" applyProtection="1">
      <alignment vertical="center" wrapText="1"/>
    </xf>
    <xf numFmtId="0" fontId="35" fillId="3" borderId="3" xfId="0" applyFont="1" applyFill="1" applyBorder="1" applyAlignment="1" applyProtection="1">
      <alignment horizontal="left" vertical="center" indent="1"/>
      <protection hidden="1"/>
    </xf>
    <xf numFmtId="0" fontId="35" fillId="3" borderId="6" xfId="0" applyFont="1" applyFill="1" applyBorder="1" applyAlignment="1" applyProtection="1">
      <alignment horizontal="left" vertical="center" indent="1"/>
      <protection hidden="1"/>
    </xf>
    <xf numFmtId="0" fontId="35" fillId="3" borderId="6" xfId="0" applyFont="1" applyFill="1" applyBorder="1" applyAlignment="1" applyProtection="1">
      <alignment horizontal="left" vertical="center" wrapText="1" indent="1"/>
      <protection hidden="1"/>
    </xf>
    <xf numFmtId="0" fontId="17" fillId="3" borderId="6" xfId="0" applyFont="1" applyFill="1" applyBorder="1" applyAlignment="1" applyProtection="1">
      <alignment horizontal="left" vertical="center" indent="1"/>
      <protection hidden="1"/>
    </xf>
    <xf numFmtId="0" fontId="35" fillId="3" borderId="9" xfId="0" applyFont="1" applyFill="1" applyBorder="1" applyAlignment="1" applyProtection="1">
      <alignment horizontal="left" vertical="center" wrapText="1" indent="1"/>
      <protection hidden="1"/>
    </xf>
    <xf numFmtId="0" fontId="38" fillId="4" borderId="0" xfId="0" applyFont="1" applyFill="1" applyProtection="1"/>
    <xf numFmtId="0" fontId="39" fillId="4" borderId="0" xfId="0" applyFont="1" applyFill="1" applyProtection="1"/>
    <xf numFmtId="0" fontId="40" fillId="4" borderId="0" xfId="0" applyFont="1" applyFill="1" applyAlignment="1" applyProtection="1">
      <alignment vertical="top" wrapText="1"/>
    </xf>
    <xf numFmtId="0" fontId="41" fillId="4" borderId="0" xfId="0" applyFont="1" applyFill="1" applyAlignment="1" applyProtection="1">
      <alignment horizontal="right"/>
      <protection hidden="1"/>
    </xf>
    <xf numFmtId="0" fontId="41" fillId="4" borderId="0" xfId="0" applyFont="1" applyFill="1" applyAlignment="1" applyProtection="1">
      <protection hidden="1"/>
    </xf>
    <xf numFmtId="0" fontId="41" fillId="4" borderId="0" xfId="0" applyFont="1" applyFill="1" applyProtection="1">
      <protection hidden="1"/>
    </xf>
    <xf numFmtId="0" fontId="41" fillId="4" borderId="0" xfId="0" applyFont="1" applyFill="1" applyAlignment="1" applyProtection="1">
      <alignment vertical="center"/>
      <protection hidden="1"/>
    </xf>
    <xf numFmtId="0" fontId="41" fillId="4" borderId="0" xfId="0" applyFont="1" applyFill="1" applyAlignment="1" applyProtection="1">
      <alignment vertical="center" wrapText="1"/>
    </xf>
    <xf numFmtId="0" fontId="42" fillId="4" borderId="0" xfId="0" applyFont="1" applyFill="1" applyAlignment="1">
      <alignment horizontal="left" vertical="top"/>
    </xf>
    <xf numFmtId="0" fontId="43" fillId="4" borderId="0" xfId="0" applyFont="1" applyFill="1" applyAlignment="1" applyProtection="1">
      <alignment horizontal="right"/>
      <protection hidden="1"/>
    </xf>
    <xf numFmtId="0" fontId="43" fillId="4" borderId="0" xfId="0" applyFont="1" applyFill="1" applyAlignment="1" applyProtection="1">
      <alignment horizontal="left" vertical="top"/>
      <protection hidden="1"/>
    </xf>
    <xf numFmtId="0" fontId="45" fillId="4" borderId="0" xfId="0" applyFont="1" applyFill="1" applyAlignment="1" applyProtection="1">
      <alignment horizontal="left" vertical="top"/>
      <protection hidden="1"/>
    </xf>
    <xf numFmtId="0" fontId="47" fillId="4" borderId="0" xfId="0" applyFont="1" applyFill="1" applyAlignment="1" applyProtection="1">
      <protection hidden="1"/>
    </xf>
    <xf numFmtId="0" fontId="48" fillId="3" borderId="0" xfId="0" applyFont="1" applyFill="1" applyAlignment="1" applyProtection="1">
      <alignment horizontal="center"/>
      <protection hidden="1"/>
    </xf>
    <xf numFmtId="8" fontId="49" fillId="4" borderId="0" xfId="0" applyNumberFormat="1" applyFont="1" applyFill="1" applyAlignment="1" applyProtection="1">
      <alignment horizontal="center"/>
      <protection hidden="1"/>
    </xf>
    <xf numFmtId="0" fontId="41" fillId="4" borderId="0" xfId="0" applyFont="1" applyFill="1" applyAlignment="1" applyProtection="1">
      <alignment wrapText="1"/>
      <protection hidden="1"/>
    </xf>
    <xf numFmtId="49" fontId="41" fillId="4" borderId="0" xfId="0" applyNumberFormat="1" applyFont="1" applyFill="1" applyAlignment="1" applyProtection="1">
      <alignment wrapText="1"/>
      <protection hidden="1"/>
    </xf>
    <xf numFmtId="0" fontId="41" fillId="4" borderId="0" xfId="0" applyFont="1" applyFill="1" applyAlignment="1" applyProtection="1">
      <alignment horizontal="left"/>
      <protection hidden="1"/>
    </xf>
    <xf numFmtId="0" fontId="50" fillId="4" borderId="0" xfId="0" applyFont="1" applyFill="1" applyProtection="1">
      <protection hidden="1"/>
    </xf>
    <xf numFmtId="0" fontId="46" fillId="4" borderId="0" xfId="0" applyFont="1" applyFill="1" applyProtection="1"/>
    <xf numFmtId="0" fontId="38" fillId="4" borderId="0" xfId="0" applyFont="1" applyFill="1" applyProtection="1">
      <protection hidden="1"/>
    </xf>
    <xf numFmtId="0" fontId="39" fillId="4" borderId="0" xfId="0" applyFont="1" applyFill="1" applyProtection="1">
      <protection hidden="1"/>
    </xf>
    <xf numFmtId="0" fontId="40" fillId="4" borderId="0" xfId="0" applyFont="1" applyFill="1" applyAlignment="1" applyProtection="1">
      <alignment vertical="top" wrapText="1"/>
      <protection hidden="1"/>
    </xf>
    <xf numFmtId="0" fontId="38" fillId="4" borderId="0" xfId="0" applyFont="1" applyFill="1" applyAlignment="1" applyProtection="1">
      <alignment vertical="center"/>
      <protection hidden="1"/>
    </xf>
    <xf numFmtId="0" fontId="41" fillId="4" borderId="0" xfId="0" applyFont="1" applyFill="1" applyAlignment="1" applyProtection="1">
      <alignment vertical="center" wrapText="1"/>
      <protection hidden="1"/>
    </xf>
    <xf numFmtId="165" fontId="38" fillId="4" borderId="0" xfId="0" applyNumberFormat="1" applyFont="1" applyFill="1" applyAlignment="1" applyProtection="1">
      <alignment vertical="center"/>
      <protection hidden="1"/>
    </xf>
    <xf numFmtId="0" fontId="42" fillId="4" borderId="0" xfId="0" applyFont="1" applyFill="1" applyAlignment="1" applyProtection="1">
      <alignment horizontal="left" vertical="top"/>
      <protection hidden="1"/>
    </xf>
    <xf numFmtId="0" fontId="42" fillId="4" borderId="0" xfId="0" applyFont="1" applyFill="1" applyAlignment="1" applyProtection="1">
      <alignment vertical="center"/>
      <protection hidden="1"/>
    </xf>
    <xf numFmtId="0" fontId="43" fillId="4" borderId="0" xfId="0" applyFont="1" applyFill="1" applyAlignment="1" applyProtection="1">
      <alignment vertical="center" wrapText="1"/>
      <protection hidden="1"/>
    </xf>
    <xf numFmtId="0" fontId="44" fillId="4" borderId="0" xfId="0" applyFont="1" applyFill="1" applyAlignment="1" applyProtection="1">
      <alignment horizontal="left" vertical="top"/>
      <protection hidden="1"/>
    </xf>
    <xf numFmtId="0" fontId="46" fillId="4" borderId="0" xfId="0" applyFont="1" applyFill="1" applyAlignment="1" applyProtection="1">
      <alignment vertical="center"/>
      <protection hidden="1"/>
    </xf>
    <xf numFmtId="0" fontId="46" fillId="4" borderId="0" xfId="0" applyFont="1" applyFill="1" applyProtection="1">
      <protection hidden="1"/>
    </xf>
    <xf numFmtId="0" fontId="7" fillId="3" borderId="0" xfId="0" applyFont="1" applyFill="1" applyAlignment="1" applyProtection="1">
      <alignment vertical="center"/>
      <protection hidden="1"/>
    </xf>
    <xf numFmtId="0" fontId="0" fillId="4" borderId="0" xfId="0" applyFill="1" applyProtection="1">
      <protection hidden="1"/>
    </xf>
    <xf numFmtId="0" fontId="5" fillId="3" borderId="0" xfId="3" applyFill="1" applyAlignment="1" applyProtection="1">
      <alignment horizontal="right" vertical="top"/>
      <protection hidden="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8" fontId="52" fillId="0" borderId="0" xfId="0" applyNumberFormat="1" applyFont="1" applyBorder="1" applyAlignment="1">
      <alignment horizontal="center" vertical="center" wrapText="1" readingOrder="1"/>
    </xf>
    <xf numFmtId="0" fontId="53" fillId="0" borderId="0" xfId="0" applyFont="1" applyFill="1" applyBorder="1" applyAlignment="1">
      <alignment horizontal="center"/>
    </xf>
    <xf numFmtId="49" fontId="4" fillId="3" borderId="0" xfId="0" applyNumberFormat="1" applyFont="1" applyFill="1" applyAlignment="1" applyProtection="1">
      <alignment horizontal="left" vertical="top" wrapText="1"/>
      <protection hidden="1"/>
    </xf>
    <xf numFmtId="0" fontId="31" fillId="3" borderId="0" xfId="0" applyFont="1" applyFill="1" applyAlignment="1" applyProtection="1">
      <alignment horizontal="center" wrapText="1"/>
      <protection hidden="1"/>
    </xf>
    <xf numFmtId="0" fontId="36" fillId="3" borderId="7" xfId="2" applyFont="1" applyFill="1" applyBorder="1" applyAlignment="1" applyProtection="1">
      <alignment horizontal="center" vertical="center"/>
      <protection locked="0"/>
    </xf>
    <xf numFmtId="0" fontId="36" fillId="3" borderId="8" xfId="2" applyFont="1" applyFill="1" applyBorder="1" applyAlignment="1" applyProtection="1">
      <alignment horizontal="center" vertical="center"/>
      <protection locked="0"/>
    </xf>
    <xf numFmtId="0" fontId="36" fillId="3" borderId="10" xfId="2" applyFont="1" applyFill="1" applyBorder="1" applyAlignment="1" applyProtection="1">
      <alignment horizontal="center" vertical="center"/>
      <protection locked="0"/>
    </xf>
    <xf numFmtId="0" fontId="36" fillId="3" borderId="11" xfId="2" applyFont="1" applyFill="1" applyBorder="1" applyAlignment="1" applyProtection="1">
      <alignment horizontal="center" vertical="center"/>
      <protection locked="0"/>
    </xf>
    <xf numFmtId="0" fontId="4" fillId="3" borderId="12" xfId="0" applyFont="1" applyFill="1" applyBorder="1" applyAlignment="1" applyProtection="1">
      <alignment horizontal="left" wrapText="1"/>
      <protection hidden="1"/>
    </xf>
    <xf numFmtId="0" fontId="4" fillId="3" borderId="0" xfId="0" applyFont="1" applyFill="1" applyAlignment="1" applyProtection="1">
      <alignment horizontal="left" vertical="top" wrapText="1"/>
      <protection hidden="1"/>
    </xf>
    <xf numFmtId="0" fontId="4" fillId="3" borderId="0" xfId="0" quotePrefix="1" applyFont="1" applyFill="1" applyAlignment="1" applyProtection="1">
      <alignment horizontal="left" vertical="top" wrapText="1"/>
      <protection hidden="1"/>
    </xf>
    <xf numFmtId="0" fontId="4" fillId="3" borderId="13" xfId="0" applyFont="1" applyFill="1" applyBorder="1" applyAlignment="1" applyProtection="1">
      <alignment horizontal="left" vertical="top" wrapText="1"/>
      <protection hidden="1"/>
    </xf>
    <xf numFmtId="164" fontId="36" fillId="3" borderId="7" xfId="2" applyNumberFormat="1" applyFont="1" applyFill="1" applyBorder="1" applyAlignment="1" applyProtection="1">
      <alignment horizontal="center" vertical="center"/>
      <protection locked="0"/>
    </xf>
    <xf numFmtId="164" fontId="36" fillId="3" borderId="8" xfId="2" applyNumberFormat="1" applyFont="1" applyFill="1" applyBorder="1" applyAlignment="1" applyProtection="1">
      <alignment horizontal="center" vertical="center"/>
      <protection locked="0"/>
    </xf>
    <xf numFmtId="164" fontId="35" fillId="3" borderId="7" xfId="2" applyNumberFormat="1" applyFont="1" applyFill="1" applyBorder="1" applyAlignment="1" applyProtection="1">
      <alignment horizontal="center" vertical="center"/>
      <protection hidden="1"/>
    </xf>
    <xf numFmtId="164" fontId="35" fillId="3" borderId="8" xfId="2" applyNumberFormat="1" applyFont="1" applyFill="1" applyBorder="1" applyAlignment="1" applyProtection="1">
      <alignment horizontal="center" vertical="center"/>
      <protection hidden="1"/>
    </xf>
    <xf numFmtId="1" fontId="17" fillId="3" borderId="7" xfId="1" applyNumberFormat="1" applyFont="1" applyFill="1" applyBorder="1" applyAlignment="1" applyProtection="1">
      <alignment horizontal="center" vertical="center"/>
      <protection hidden="1"/>
    </xf>
    <xf numFmtId="1" fontId="17" fillId="3" borderId="8" xfId="1" applyNumberFormat="1" applyFont="1" applyFill="1" applyBorder="1" applyAlignment="1" applyProtection="1">
      <alignment horizontal="center" vertical="center"/>
      <protection hidden="1"/>
    </xf>
    <xf numFmtId="14" fontId="36" fillId="3" borderId="7" xfId="2" applyNumberFormat="1" applyFont="1" applyFill="1" applyBorder="1" applyAlignment="1" applyProtection="1">
      <alignment horizontal="center" vertical="center"/>
      <protection locked="0"/>
    </xf>
    <xf numFmtId="14" fontId="36" fillId="3" borderId="8" xfId="2" applyNumberFormat="1" applyFont="1" applyFill="1" applyBorder="1" applyAlignment="1" applyProtection="1">
      <alignment horizontal="center" vertical="center"/>
      <protection locked="0"/>
    </xf>
    <xf numFmtId="0" fontId="51" fillId="7" borderId="0" xfId="0" applyFont="1" applyFill="1" applyAlignment="1" applyProtection="1">
      <alignment horizontal="center" vertical="center" wrapText="1"/>
      <protection hidden="1"/>
    </xf>
    <xf numFmtId="0" fontId="51" fillId="7" borderId="0" xfId="0" applyFont="1" applyFill="1" applyAlignment="1" applyProtection="1">
      <alignment horizontal="center" vertical="center"/>
      <protection hidden="1"/>
    </xf>
    <xf numFmtId="0" fontId="35" fillId="7" borderId="0" xfId="0" applyFont="1" applyFill="1" applyAlignment="1" applyProtection="1">
      <alignment horizontal="center" vertical="center"/>
      <protection hidden="1"/>
    </xf>
    <xf numFmtId="0" fontId="18" fillId="3" borderId="0" xfId="0" applyFont="1" applyFill="1" applyAlignment="1" applyProtection="1">
      <alignment horizontal="left" vertical="top" wrapText="1"/>
    </xf>
    <xf numFmtId="14" fontId="35" fillId="3" borderId="4" xfId="2" applyNumberFormat="1" applyFont="1" applyFill="1" applyBorder="1" applyAlignment="1" applyProtection="1">
      <alignment horizontal="center" vertical="center"/>
      <protection hidden="1"/>
    </xf>
    <xf numFmtId="14" fontId="35" fillId="3" borderId="5" xfId="2" applyNumberFormat="1" applyFont="1" applyFill="1" applyBorder="1" applyAlignment="1" applyProtection="1">
      <alignment horizontal="center" vertical="center"/>
      <protection hidden="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4">
    <cellStyle name="Calculation" xfId="2" builtinId="22"/>
    <cellStyle name="Comma" xfId="1" builtinId="3"/>
    <cellStyle name="Hyperlink" xfId="3" builtinId="8"/>
    <cellStyle name="Normal" xfId="0" builtinId="0"/>
  </cellStyles>
  <dxfs count="2">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A4CE4E"/>
      <color rgb="FFFF9900"/>
      <color rgb="FF0090DA"/>
      <color rgb="FF0061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6870</xdr:rowOff>
    </xdr:from>
    <xdr:to>
      <xdr:col>1</xdr:col>
      <xdr:colOff>1230711</xdr:colOff>
      <xdr:row>1</xdr:row>
      <xdr:rowOff>133378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045"/>
          <a:ext cx="1370411" cy="313833"/>
        </a:xfrm>
        <a:prstGeom prst="rect">
          <a:avLst/>
        </a:prstGeom>
      </xdr:spPr>
    </xdr:pic>
    <xdr:clientData/>
  </xdr:twoCellAnchor>
  <xdr:twoCellAnchor editAs="absolute">
    <xdr:from>
      <xdr:col>1</xdr:col>
      <xdr:colOff>5126602</xdr:colOff>
      <xdr:row>0</xdr:row>
      <xdr:rowOff>9525</xdr:rowOff>
    </xdr:from>
    <xdr:to>
      <xdr:col>2</xdr:col>
      <xdr:colOff>552450</xdr:colOff>
      <xdr:row>3</xdr:row>
      <xdr:rowOff>56555</xdr:rowOff>
    </xdr:to>
    <xdr:pic>
      <xdr:nvPicPr>
        <xdr:cNvPr id="5" name="dnn_dnnLOGO_imgLogo" descr="PersonalPlans Advis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1637"/>
        <a:stretch/>
      </xdr:blipFill>
      <xdr:spPr bwMode="auto">
        <a:xfrm>
          <a:off x="5298052" y="9525"/>
          <a:ext cx="950348" cy="618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809625</xdr:colOff>
      <xdr:row>0</xdr:row>
      <xdr:rowOff>180975</xdr:rowOff>
    </xdr:from>
    <xdr:to>
      <xdr:col>3</xdr:col>
      <xdr:colOff>701675</xdr:colOff>
      <xdr:row>2</xdr:row>
      <xdr:rowOff>123661</xdr:rowOff>
    </xdr:to>
    <xdr:pic>
      <xdr:nvPicPr>
        <xdr:cNvPr id="6" name="Picture 5">
          <a:extLst>
            <a:ext uri="{FF2B5EF4-FFF2-40B4-BE49-F238E27FC236}">
              <a16:creationId xmlns:a16="http://schemas.microsoft.com/office/drawing/2014/main" id="{0CE0FC87-3823-4D6F-81FD-741BAA1C78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05575" y="180975"/>
          <a:ext cx="968375" cy="3236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kms.metlife.com/cs10dav/nodes/217734725/MetLife_NYSUT_Rate_calculator_1.2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 sheet"/>
      <sheetName val="NYSUT Rates"/>
      <sheetName val="Named lists"/>
    </sheetNames>
    <sheetDataSet>
      <sheetData sheetId="0"/>
      <sheetData sheetId="1"/>
      <sheetData sheetId="2">
        <row r="4">
          <cell r="A4" t="str">
            <v>60 Days</v>
          </cell>
          <cell r="B4" t="str">
            <v xml:space="preserve">12 Month </v>
          </cell>
        </row>
        <row r="5">
          <cell r="A5" t="str">
            <v>90 Days</v>
          </cell>
          <cell r="B5" t="str">
            <v>5 Year</v>
          </cell>
        </row>
        <row r="6">
          <cell r="A6" t="str">
            <v>120 Days</v>
          </cell>
          <cell r="B6" t="str">
            <v>Long Term</v>
          </cell>
        </row>
        <row r="7">
          <cell r="A7" t="str">
            <v>150 Days</v>
          </cell>
        </row>
        <row r="8">
          <cell r="A8" t="str">
            <v>180 Days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71"/>
  <sheetViews>
    <sheetView tabSelected="1" zoomScaleNormal="100" zoomScaleSheetLayoutView="40" workbookViewId="0">
      <pane ySplit="7" topLeftCell="A8" activePane="bottomLeft" state="frozen"/>
      <selection pane="bottomLeft" activeCell="D10" sqref="D10"/>
    </sheetView>
  </sheetViews>
  <sheetFormatPr defaultColWidth="9.08984375" defaultRowHeight="14.5" x14ac:dyDescent="0.35"/>
  <cols>
    <col min="1" max="1" width="2.453125" style="11" customWidth="1"/>
    <col min="2" max="2" width="79.08984375" style="11" customWidth="1"/>
    <col min="3" max="4" width="15.36328125" style="11" customWidth="1"/>
    <col min="5" max="5" width="9.08984375" style="102" hidden="1" customWidth="1"/>
    <col min="6" max="6" width="17.54296875" style="102" hidden="1" customWidth="1"/>
    <col min="7" max="7" width="19.54296875" style="102" hidden="1" customWidth="1"/>
    <col min="8" max="8" width="3.6328125" style="82" customWidth="1"/>
    <col min="9" max="12" width="9.08984375" style="11"/>
    <col min="13" max="13" width="12.90625" style="11" bestFit="1" customWidth="1"/>
    <col min="14" max="14" width="9.08984375" style="11"/>
    <col min="15" max="15" width="22.08984375" style="11" customWidth="1"/>
    <col min="16" max="16" width="30" style="11" customWidth="1"/>
    <col min="17" max="19" width="21.54296875" style="11" customWidth="1"/>
    <col min="20" max="20" width="9.08984375" style="11"/>
    <col min="21" max="21" width="18.36328125" style="11" customWidth="1"/>
    <col min="22" max="22" width="31.453125" style="11" customWidth="1"/>
    <col min="23" max="25" width="21" style="11" customWidth="1"/>
    <col min="26" max="16384" width="9.08984375" style="11"/>
  </cols>
  <sheetData>
    <row r="1" spans="1:26" ht="15" customHeight="1" x14ac:dyDescent="0.35">
      <c r="A1" s="6"/>
      <c r="B1" s="6"/>
      <c r="C1" s="6"/>
      <c r="D1" s="6"/>
    </row>
    <row r="2" spans="1:26" ht="15" customHeight="1" x14ac:dyDescent="0.35">
      <c r="A2" s="6"/>
      <c r="B2" s="6"/>
      <c r="C2" s="6"/>
      <c r="D2" s="6"/>
    </row>
    <row r="3" spans="1:26" ht="15" customHeight="1" x14ac:dyDescent="0.35">
      <c r="A3" s="6"/>
      <c r="B3" s="6"/>
      <c r="C3" s="6"/>
      <c r="D3" s="6"/>
    </row>
    <row r="4" spans="1:26" ht="15" customHeight="1" x14ac:dyDescent="0.35">
      <c r="A4" s="6"/>
      <c r="B4" s="6"/>
      <c r="C4" s="6"/>
      <c r="D4" s="6"/>
    </row>
    <row r="5" spans="1:26" ht="7.5" customHeight="1" x14ac:dyDescent="0.35">
      <c r="A5" s="6"/>
      <c r="B5" s="6"/>
      <c r="C5" s="6"/>
      <c r="D5" s="6"/>
    </row>
    <row r="6" spans="1:26" s="48" customFormat="1" ht="37.5" customHeight="1" x14ac:dyDescent="0.45">
      <c r="A6" s="139" t="s">
        <v>40</v>
      </c>
      <c r="B6" s="140"/>
      <c r="C6" s="140"/>
      <c r="D6" s="140"/>
      <c r="E6" s="103"/>
      <c r="F6" s="103"/>
      <c r="G6" s="103"/>
      <c r="H6" s="83"/>
      <c r="I6" s="47"/>
      <c r="J6" s="47"/>
      <c r="K6" s="47"/>
      <c r="L6" s="47"/>
      <c r="M6" s="47"/>
      <c r="N6" s="47"/>
      <c r="O6" s="47"/>
      <c r="P6" s="47"/>
      <c r="Q6" s="47"/>
      <c r="R6" s="47"/>
      <c r="S6" s="47"/>
      <c r="T6" s="47"/>
      <c r="U6" s="47"/>
      <c r="V6" s="47"/>
      <c r="W6" s="47"/>
      <c r="X6" s="47"/>
      <c r="Y6" s="47"/>
      <c r="Z6" s="47"/>
    </row>
    <row r="7" spans="1:26" s="12" customFormat="1" ht="15" customHeight="1" x14ac:dyDescent="0.35">
      <c r="A7" s="141" t="s">
        <v>0</v>
      </c>
      <c r="B7" s="141"/>
      <c r="C7" s="141"/>
      <c r="D7" s="141"/>
      <c r="E7" s="102"/>
      <c r="F7" s="102"/>
      <c r="G7" s="102"/>
      <c r="H7" s="82"/>
      <c r="I7" s="11"/>
      <c r="J7" s="11"/>
      <c r="K7" s="11"/>
      <c r="L7" s="11"/>
      <c r="M7" s="11"/>
      <c r="N7" s="11"/>
      <c r="O7" s="11"/>
      <c r="P7" s="11"/>
      <c r="Q7" s="11"/>
      <c r="R7" s="11"/>
      <c r="S7" s="11"/>
      <c r="T7" s="11"/>
      <c r="U7" s="11"/>
      <c r="V7" s="11"/>
      <c r="W7" s="11"/>
      <c r="X7" s="11"/>
      <c r="Y7" s="11"/>
      <c r="Z7" s="11"/>
    </row>
    <row r="8" spans="1:26" ht="4.5" customHeight="1" x14ac:dyDescent="0.35">
      <c r="A8" s="1"/>
      <c r="B8" s="1"/>
      <c r="C8" s="1"/>
      <c r="D8" s="2"/>
    </row>
    <row r="9" spans="1:26" ht="42" customHeight="1" x14ac:dyDescent="0.35">
      <c r="A9" s="142" t="s">
        <v>60</v>
      </c>
      <c r="B9" s="142"/>
      <c r="C9" s="142"/>
      <c r="D9" s="142"/>
      <c r="E9" s="104"/>
      <c r="F9" s="104"/>
      <c r="G9" s="104"/>
      <c r="H9" s="84"/>
      <c r="I9" s="13"/>
      <c r="J9" s="13"/>
      <c r="K9" s="13"/>
      <c r="L9" s="13"/>
      <c r="M9" s="13"/>
      <c r="N9" s="13"/>
    </row>
    <row r="10" spans="1:26" ht="15.75" customHeight="1" x14ac:dyDescent="0.35">
      <c r="A10" s="10"/>
      <c r="B10" s="10"/>
      <c r="C10" s="10"/>
      <c r="D10" s="116" t="str">
        <f>HYPERLINK("http://www.nysutmbteinsurance.com/personal-insurance/disability-insurance/disability-insurance/disability-insurance.html","AMBA Website")</f>
        <v>AMBA Website</v>
      </c>
      <c r="E10" s="104"/>
      <c r="F10" s="104"/>
      <c r="G10" s="104"/>
      <c r="H10" s="84"/>
      <c r="I10" s="13"/>
      <c r="J10" s="13"/>
      <c r="K10" s="13"/>
      <c r="L10" s="13"/>
      <c r="M10" s="13"/>
      <c r="N10" s="13"/>
    </row>
    <row r="11" spans="1:26" ht="3.75" customHeight="1" x14ac:dyDescent="0.55000000000000004">
      <c r="A11" s="7"/>
      <c r="B11" s="8"/>
      <c r="C11" s="8"/>
      <c r="D11" s="5"/>
      <c r="E11" s="85"/>
      <c r="F11" s="86"/>
      <c r="G11" s="87"/>
      <c r="H11" s="86"/>
      <c r="I11" s="15"/>
      <c r="J11" s="15"/>
      <c r="K11" s="15"/>
      <c r="L11" s="15"/>
      <c r="M11" s="15"/>
      <c r="N11" s="17"/>
    </row>
    <row r="12" spans="1:26" s="12" customFormat="1" ht="35.25" customHeight="1" x14ac:dyDescent="0.45">
      <c r="A12" s="7"/>
      <c r="B12" s="77" t="s">
        <v>1</v>
      </c>
      <c r="C12" s="143">
        <f ca="1">TODAY()</f>
        <v>44888</v>
      </c>
      <c r="D12" s="144"/>
      <c r="E12" s="85"/>
      <c r="F12" s="88"/>
      <c r="G12" s="88"/>
      <c r="H12" s="88"/>
      <c r="I12" s="18"/>
      <c r="J12" s="18"/>
      <c r="K12" s="18"/>
      <c r="L12" s="18"/>
      <c r="M12" s="18"/>
      <c r="N12" s="18"/>
    </row>
    <row r="13" spans="1:26" s="12" customFormat="1" ht="35.25" customHeight="1" x14ac:dyDescent="0.45">
      <c r="A13" s="7"/>
      <c r="B13" s="78" t="s">
        <v>2</v>
      </c>
      <c r="C13" s="123"/>
      <c r="D13" s="124"/>
      <c r="E13" s="85"/>
      <c r="F13" s="88"/>
      <c r="G13" s="88"/>
      <c r="H13" s="88"/>
      <c r="I13" s="18"/>
      <c r="J13" s="18"/>
      <c r="K13" s="18"/>
      <c r="L13" s="18"/>
      <c r="M13" s="18"/>
      <c r="N13" s="18"/>
    </row>
    <row r="14" spans="1:26" s="12" customFormat="1" ht="35.25" customHeight="1" x14ac:dyDescent="0.45">
      <c r="A14" s="7"/>
      <c r="B14" s="79" t="s">
        <v>42</v>
      </c>
      <c r="C14" s="137"/>
      <c r="D14" s="138"/>
      <c r="E14" s="85"/>
      <c r="F14" s="88"/>
      <c r="G14" s="88"/>
      <c r="H14" s="88"/>
      <c r="I14" s="18"/>
      <c r="J14" s="18"/>
      <c r="K14" s="18"/>
      <c r="L14" s="18"/>
      <c r="M14" s="18"/>
      <c r="N14" s="18"/>
    </row>
    <row r="15" spans="1:26" s="12" customFormat="1" ht="35.25" customHeight="1" x14ac:dyDescent="0.45">
      <c r="A15" s="7"/>
      <c r="B15" s="79" t="s">
        <v>59</v>
      </c>
      <c r="C15" s="131"/>
      <c r="D15" s="132"/>
      <c r="E15" s="85"/>
      <c r="F15" s="105"/>
      <c r="G15" s="106"/>
      <c r="H15" s="89"/>
      <c r="I15" s="19"/>
      <c r="J15" s="19"/>
      <c r="K15" s="19"/>
      <c r="L15" s="19"/>
      <c r="M15" s="19"/>
      <c r="N15" s="19"/>
    </row>
    <row r="16" spans="1:26" s="12" customFormat="1" ht="35.25" customHeight="1" x14ac:dyDescent="0.45">
      <c r="A16" s="7"/>
      <c r="B16" s="79" t="s">
        <v>41</v>
      </c>
      <c r="C16" s="131"/>
      <c r="D16" s="132"/>
      <c r="E16" s="85"/>
      <c r="F16" s="107"/>
      <c r="G16" s="106"/>
      <c r="H16" s="89"/>
      <c r="I16" s="19"/>
      <c r="J16" s="19"/>
      <c r="K16" s="19"/>
      <c r="L16" s="19"/>
      <c r="M16" s="19"/>
      <c r="N16" s="19"/>
    </row>
    <row r="17" spans="1:14" s="12" customFormat="1" ht="35.25" customHeight="1" x14ac:dyDescent="0.45">
      <c r="A17" s="7"/>
      <c r="B17" s="79" t="s">
        <v>18</v>
      </c>
      <c r="C17" s="133">
        <f>MIN(C15/12*0.6,5000)</f>
        <v>0</v>
      </c>
      <c r="D17" s="134"/>
      <c r="E17" s="85"/>
      <c r="F17" s="105"/>
      <c r="G17" s="106"/>
      <c r="H17" s="89"/>
      <c r="I17" s="19"/>
      <c r="J17" s="19"/>
      <c r="K17" s="19"/>
      <c r="L17" s="19"/>
      <c r="M17" s="46"/>
      <c r="N17" s="19"/>
    </row>
    <row r="18" spans="1:14" s="115" customFormat="1" ht="35.25" hidden="1" customHeight="1" x14ac:dyDescent="0.45">
      <c r="A18" s="114"/>
      <c r="B18" s="80" t="s">
        <v>3</v>
      </c>
      <c r="C18" s="135">
        <f ca="1">TRUNC(((C12-C14)/365.25),0)</f>
        <v>122</v>
      </c>
      <c r="D18" s="136"/>
      <c r="E18" s="102"/>
      <c r="F18" s="87"/>
      <c r="G18" s="87"/>
      <c r="H18" s="87"/>
      <c r="I18" s="16"/>
      <c r="J18" s="16"/>
      <c r="K18" s="16"/>
      <c r="L18" s="16"/>
      <c r="M18" s="16"/>
      <c r="N18" s="16"/>
    </row>
    <row r="19" spans="1:14" ht="35.25" customHeight="1" x14ac:dyDescent="0.55000000000000004">
      <c r="A19" s="8"/>
      <c r="B19" s="79" t="s">
        <v>57</v>
      </c>
      <c r="C19" s="123"/>
      <c r="D19" s="124"/>
      <c r="E19" s="108"/>
      <c r="F19" s="108" t="s">
        <v>32</v>
      </c>
      <c r="G19" s="108" t="s">
        <v>33</v>
      </c>
      <c r="H19" s="90"/>
      <c r="I19" s="16"/>
      <c r="J19" s="16"/>
      <c r="K19" s="16"/>
      <c r="L19" s="16"/>
      <c r="M19" s="16"/>
      <c r="N19" s="16"/>
    </row>
    <row r="20" spans="1:14" ht="35.25" customHeight="1" x14ac:dyDescent="0.55000000000000004">
      <c r="A20" s="8"/>
      <c r="B20" s="81" t="s">
        <v>49</v>
      </c>
      <c r="C20" s="125"/>
      <c r="D20" s="126"/>
      <c r="E20" s="108" t="e">
        <f>VLOOKUP(C20,G20:H22,2,0)</f>
        <v>#N/A</v>
      </c>
      <c r="F20" s="108" t="s">
        <v>4</v>
      </c>
      <c r="G20" s="108" t="s">
        <v>46</v>
      </c>
      <c r="H20" s="90">
        <v>2</v>
      </c>
      <c r="I20" s="16"/>
      <c r="J20" s="16"/>
      <c r="K20" s="16"/>
      <c r="L20" s="16"/>
      <c r="M20" s="16"/>
      <c r="N20" s="16"/>
    </row>
    <row r="21" spans="1:14" ht="15.75" customHeight="1" x14ac:dyDescent="0.55000000000000004">
      <c r="A21" s="8"/>
      <c r="B21" s="55"/>
      <c r="C21" s="56"/>
      <c r="D21" s="56"/>
      <c r="E21" s="91"/>
      <c r="F21" s="109" t="s">
        <v>34</v>
      </c>
      <c r="G21" s="110" t="s">
        <v>47</v>
      </c>
      <c r="H21" s="90">
        <v>3</v>
      </c>
      <c r="I21" s="16"/>
      <c r="J21" s="16"/>
      <c r="K21" s="16"/>
      <c r="L21" s="16"/>
      <c r="M21" s="16"/>
      <c r="N21" s="16"/>
    </row>
    <row r="22" spans="1:14" ht="28.5" customHeight="1" x14ac:dyDescent="0.55000000000000004">
      <c r="A22" s="8"/>
      <c r="B22" s="127" t="s">
        <v>43</v>
      </c>
      <c r="C22" s="127"/>
      <c r="D22" s="127"/>
      <c r="E22" s="92"/>
      <c r="F22" s="108" t="s">
        <v>35</v>
      </c>
      <c r="G22" s="111" t="s">
        <v>48</v>
      </c>
      <c r="H22" s="90">
        <v>4</v>
      </c>
      <c r="I22" s="16"/>
      <c r="J22" s="16"/>
      <c r="K22" s="16"/>
      <c r="L22" s="16"/>
      <c r="M22" s="16"/>
      <c r="N22" s="16"/>
    </row>
    <row r="23" spans="1:14" ht="24.9" customHeight="1" x14ac:dyDescent="0.45">
      <c r="A23" s="30"/>
      <c r="B23" s="49" t="s">
        <v>6</v>
      </c>
      <c r="C23" s="50" t="s">
        <v>44</v>
      </c>
      <c r="D23" s="51" t="s">
        <v>8</v>
      </c>
      <c r="E23" s="93"/>
      <c r="F23" s="108" t="s">
        <v>36</v>
      </c>
      <c r="G23" s="108"/>
      <c r="H23" s="90"/>
      <c r="I23" s="16"/>
      <c r="J23" s="16"/>
      <c r="K23" s="16"/>
      <c r="L23" s="16"/>
      <c r="M23" s="16"/>
      <c r="N23" s="16"/>
    </row>
    <row r="24" spans="1:14" ht="22.5" customHeight="1" x14ac:dyDescent="0.45">
      <c r="A24" s="30"/>
      <c r="B24" s="49" t="s">
        <v>9</v>
      </c>
      <c r="C24" s="52" t="str">
        <f ca="1">IF(C18&gt;65,"Coverage not available",VLOOKUP(C18,B32:C36,2,1))</f>
        <v>Coverage not available</v>
      </c>
      <c r="D24" s="53" t="str">
        <f ca="1">IF(C18&gt;65,"Coverage not available",VLOOKUP(C18,B32:D36,3,1))</f>
        <v>Coverage not available</v>
      </c>
      <c r="E24" s="108"/>
      <c r="F24" s="108" t="s">
        <v>37</v>
      </c>
      <c r="G24" s="108"/>
      <c r="H24" s="90"/>
      <c r="I24" s="16"/>
      <c r="J24" s="16"/>
      <c r="K24" s="16"/>
      <c r="L24" s="16"/>
      <c r="M24" s="16"/>
      <c r="N24" s="16"/>
    </row>
    <row r="25" spans="1:14" s="12" customFormat="1" ht="22.5" customHeight="1" x14ac:dyDescent="0.35">
      <c r="A25" s="30"/>
      <c r="B25" s="49" t="s">
        <v>10</v>
      </c>
      <c r="C25" s="54" t="str">
        <f ca="1">IF(C18&gt;65,"Coverage not available",C16/50*C24)</f>
        <v>Coverage not available</v>
      </c>
      <c r="D25" s="53" t="str">
        <f ca="1">IF(C18&gt;65,"Coverage not available",C16/50*D24)</f>
        <v>Coverage not available</v>
      </c>
      <c r="E25" s="108"/>
      <c r="F25" s="92"/>
      <c r="G25" s="92"/>
      <c r="H25" s="92"/>
      <c r="I25" s="18"/>
      <c r="J25" s="18"/>
      <c r="K25" s="18"/>
      <c r="L25" s="20"/>
      <c r="M25" s="20"/>
      <c r="N25" s="20"/>
    </row>
    <row r="26" spans="1:14" s="12" customFormat="1" ht="22.5" customHeight="1" x14ac:dyDescent="0.35">
      <c r="A26" s="30"/>
      <c r="B26" s="49" t="s">
        <v>11</v>
      </c>
      <c r="C26" s="54" t="str">
        <f ca="1">IF(C18&gt;65,"Coverage not available",C25*12)</f>
        <v>Coverage not available</v>
      </c>
      <c r="D26" s="53" t="str">
        <f ca="1">IF(C18&gt;65,"Coverage not available",D25*12)</f>
        <v>Coverage not available</v>
      </c>
      <c r="E26" s="112"/>
      <c r="F26" s="88"/>
      <c r="G26" s="88"/>
      <c r="H26" s="88"/>
      <c r="I26" s="18"/>
      <c r="J26" s="18"/>
      <c r="K26" s="18"/>
      <c r="L26" s="20"/>
      <c r="M26" s="20"/>
      <c r="N26" s="20"/>
    </row>
    <row r="27" spans="1:14" ht="30.75" customHeight="1" x14ac:dyDescent="0.45">
      <c r="A27" s="6"/>
      <c r="B27" s="130" t="s">
        <v>56</v>
      </c>
      <c r="C27" s="130"/>
      <c r="D27" s="130"/>
      <c r="E27" s="87"/>
      <c r="F27" s="87"/>
      <c r="G27" s="87"/>
      <c r="H27" s="87"/>
      <c r="I27" s="16"/>
      <c r="J27" s="16"/>
      <c r="K27" s="16"/>
      <c r="L27" s="21"/>
      <c r="M27" s="21"/>
      <c r="N27" s="21"/>
    </row>
    <row r="28" spans="1:14" s="12" customFormat="1" ht="15.75" customHeight="1" x14ac:dyDescent="0.55000000000000004">
      <c r="A28" s="8"/>
      <c r="B28" s="58" t="s">
        <v>45</v>
      </c>
      <c r="C28" s="4"/>
      <c r="D28" s="4"/>
      <c r="E28" s="112"/>
      <c r="F28" s="88"/>
      <c r="G28" s="88"/>
      <c r="H28" s="88"/>
      <c r="I28" s="18"/>
      <c r="J28" s="18"/>
      <c r="K28" s="18"/>
      <c r="L28" s="20"/>
      <c r="M28" s="20"/>
      <c r="N28" s="20"/>
    </row>
    <row r="29" spans="1:14" s="64" customFormat="1" ht="19.5" hidden="1" customHeight="1" x14ac:dyDescent="0.55000000000000004">
      <c r="A29" s="59"/>
      <c r="B29" s="60" t="s">
        <v>12</v>
      </c>
      <c r="C29" s="60"/>
      <c r="D29" s="61"/>
      <c r="E29" s="87"/>
      <c r="F29" s="87"/>
      <c r="G29" s="87"/>
      <c r="H29" s="87"/>
      <c r="I29" s="62"/>
      <c r="J29" s="62"/>
      <c r="K29" s="62"/>
      <c r="L29" s="63"/>
      <c r="M29" s="63"/>
      <c r="N29" s="63"/>
    </row>
    <row r="30" spans="1:14" s="68" customFormat="1" ht="19.5" hidden="1" customHeight="1" x14ac:dyDescent="0.55000000000000004">
      <c r="A30" s="59"/>
      <c r="B30" s="65"/>
      <c r="C30" s="122" t="s">
        <v>10</v>
      </c>
      <c r="D30" s="122"/>
      <c r="E30" s="87"/>
      <c r="F30" s="87"/>
      <c r="G30" s="87"/>
      <c r="H30" s="87"/>
      <c r="I30" s="66"/>
      <c r="J30" s="66"/>
      <c r="K30" s="66"/>
      <c r="L30" s="67"/>
      <c r="M30" s="67"/>
      <c r="N30" s="67"/>
    </row>
    <row r="31" spans="1:14" s="68" customFormat="1" ht="19.5" hidden="1" customHeight="1" x14ac:dyDescent="0.55000000000000004">
      <c r="A31" s="59"/>
      <c r="B31" s="65" t="s">
        <v>6</v>
      </c>
      <c r="C31" s="69" t="s">
        <v>7</v>
      </c>
      <c r="D31" s="69" t="s">
        <v>8</v>
      </c>
      <c r="E31" s="87"/>
      <c r="F31" s="87"/>
      <c r="G31" s="87"/>
      <c r="H31" s="87"/>
      <c r="I31" s="66"/>
      <c r="J31" s="66"/>
      <c r="K31" s="66"/>
      <c r="L31" s="67"/>
      <c r="M31" s="67"/>
      <c r="N31" s="67"/>
    </row>
    <row r="32" spans="1:14" s="68" customFormat="1" ht="19.5" hidden="1" customHeight="1" x14ac:dyDescent="0.55000000000000004">
      <c r="A32" s="59"/>
      <c r="B32" s="69" t="s">
        <v>3</v>
      </c>
      <c r="C32" s="61"/>
      <c r="D32" s="61"/>
      <c r="E32" s="94">
        <v>18</v>
      </c>
      <c r="F32" s="95" t="s">
        <v>13</v>
      </c>
      <c r="G32" s="87"/>
      <c r="H32" s="87"/>
      <c r="I32" s="66"/>
      <c r="J32" s="66"/>
      <c r="K32" s="66"/>
      <c r="L32" s="67"/>
      <c r="M32" s="67"/>
      <c r="N32" s="67"/>
    </row>
    <row r="33" spans="1:14" s="68" customFormat="1" ht="19.5" hidden="1" customHeight="1" x14ac:dyDescent="0.55000000000000004">
      <c r="A33" s="59"/>
      <c r="B33" s="65">
        <v>18</v>
      </c>
      <c r="C33" s="70" t="str">
        <f ca="1">IF($C$18&gt;65,"Coverage not available",(VLOOKUP($E32,IF($C$19="60 Days",rates!$B$3:$E$7,IF($C$19="90 Days",rates!$B$9:$E$13,IF($C$19="120 Days",rates!$B$15:$E$19,IF($C$19="150 Days",rates!$B$21:$E$25,IF($C$19="180 Days",rates!$B$27:$E$31,9999))))),$E$20,TRUE)))</f>
        <v>Coverage not available</v>
      </c>
      <c r="D33" s="70" t="str">
        <f ca="1">IF($C$18&gt;65,"Coverage not available",(VLOOKUP($E32,IF($C$19="60 Days",rates!$H$3:$K$7,IF($C$19="90 Days",rates!$H$9:$K$13,IF($C$19="120 Days",rates!$H$15:$K$19,IF($C$19="150 Days",rates!$H$21:$K$25,IF($C$19="180 Days",rates!$H$27:$K$31,9999))))),$E$20,TRUE)))</f>
        <v>Coverage not available</v>
      </c>
      <c r="E33" s="94">
        <v>40</v>
      </c>
      <c r="F33" s="95" t="s">
        <v>14</v>
      </c>
      <c r="G33" s="87"/>
      <c r="H33" s="87"/>
      <c r="I33" s="66"/>
      <c r="J33" s="66"/>
      <c r="K33" s="66"/>
      <c r="L33" s="67"/>
      <c r="M33" s="67"/>
      <c r="N33" s="67"/>
    </row>
    <row r="34" spans="1:14" s="68" customFormat="1" ht="19.5" hidden="1" customHeight="1" x14ac:dyDescent="0.55000000000000004">
      <c r="A34" s="59"/>
      <c r="B34" s="65">
        <v>40</v>
      </c>
      <c r="C34" s="70" t="str">
        <f ca="1">IF($C$18&gt;65,"Coverage not available",(VLOOKUP($E33,IF($C$19="60 Days",rates!$B$3:$E$7,IF($C$19="90 Days",rates!$B$9:$E$13,IF($C$19="120 Days",rates!$B$15:$E$19,IF($C$19="150 Days",rates!$B$21:$E$25,IF($C$19="180 Days",rates!$B$27:$E$31,9999))))),$E$20,TRUE)))</f>
        <v>Coverage not available</v>
      </c>
      <c r="D34" s="70" t="str">
        <f ca="1">IF($C$18&gt;65,"Coverage not available",(VLOOKUP($E33,IF($C$19="60 Days",rates!$H$3:$K$7,IF($C$19="90 Days",rates!$H$9:$K$13,IF($C$19="120 Days",rates!$H$15:$K$19,IF($C$19="150 Days",rates!$H$21:$K$25,IF($C$19="180 Days",rates!$H$27:$K$31,9999))))),$E$20,TRUE)))</f>
        <v>Coverage not available</v>
      </c>
      <c r="E34" s="94">
        <v>50</v>
      </c>
      <c r="F34" s="95" t="s">
        <v>15</v>
      </c>
      <c r="G34" s="87"/>
      <c r="H34" s="87"/>
      <c r="I34" s="66"/>
      <c r="J34" s="66"/>
      <c r="K34" s="66"/>
      <c r="L34" s="67"/>
      <c r="M34" s="67"/>
      <c r="N34" s="67"/>
    </row>
    <row r="35" spans="1:14" s="68" customFormat="1" ht="19.5" hidden="1" customHeight="1" x14ac:dyDescent="0.55000000000000004">
      <c r="A35" s="59"/>
      <c r="B35" s="65">
        <v>50</v>
      </c>
      <c r="C35" s="70" t="str">
        <f ca="1">IF($C$18&gt;65,"Coverage not available",(VLOOKUP($E34,IF($C$19="60 Days",rates!$B$3:$E$7,IF($C$19="90 Days",rates!$B$9:$E$13,IF($C$19="120 Days",rates!$B$15:$E$19,IF($C$19="150 Days",rates!$B$21:$E$25,IF($C$19="180 Days",rates!$B$27:$E$31,9999))))),$E$20,TRUE)))</f>
        <v>Coverage not available</v>
      </c>
      <c r="D35" s="70" t="str">
        <f ca="1">IF($C$18&gt;65,"Coverage not available",(VLOOKUP($E34,IF($C$19="60 Days",rates!$H$3:$K$7,IF($C$19="90 Days",rates!$H$9:$K$13,IF($C$19="120 Days",rates!$H$15:$K$19,IF($C$19="150 Days",rates!$H$21:$K$25,IF($C$19="180 Days",rates!$H$27:$K$31,9999))))),$E$20,TRUE)))</f>
        <v>Coverage not available</v>
      </c>
      <c r="E35" s="94">
        <v>60</v>
      </c>
      <c r="F35" s="95" t="s">
        <v>38</v>
      </c>
      <c r="G35" s="87"/>
      <c r="H35" s="87"/>
      <c r="I35" s="66"/>
      <c r="J35" s="66"/>
      <c r="K35" s="66"/>
      <c r="L35" s="67"/>
      <c r="M35" s="67"/>
      <c r="N35" s="67"/>
    </row>
    <row r="36" spans="1:14" s="68" customFormat="1" ht="19.5" hidden="1" customHeight="1" x14ac:dyDescent="0.55000000000000004">
      <c r="A36" s="59"/>
      <c r="B36" s="65">
        <v>60</v>
      </c>
      <c r="C36" s="70" t="str">
        <f ca="1">IF($C$18&gt;65,"Coverage not available",(VLOOKUP($E35,IF($C$19="60 Days",rates!$B$3:$E$7,IF($C$19="90 Days",rates!$B$9:$E$13,IF($C$19="120 Days",rates!$B$15:$E$19,IF($C$19="150 Days",rates!$B$21:$E$25,IF($C$19="180 Days",rates!$B$27:$E$31,9999))))),$E$20,TRUE)))</f>
        <v>Coverage not available</v>
      </c>
      <c r="D36" s="70" t="str">
        <f ca="1">IF($C$18&gt;65,"Coverage not available",(VLOOKUP($E35,IF($C$19="60 Days",rates!$H$3:$K$7,IF($C$19="90 Days",rates!$H$9:$K$13,IF($C$19="120 Days",rates!$H$15:$K$19,IF($C$19="150 Days",rates!$H$21:$K$25,IF($C$19="180 Days",rates!$H$27:$K$31,9999))))),$E$20,TRUE)))</f>
        <v>Coverage not available</v>
      </c>
      <c r="E36" s="87"/>
      <c r="F36" s="102"/>
      <c r="G36" s="87"/>
      <c r="H36" s="87"/>
      <c r="I36" s="66"/>
      <c r="J36" s="66"/>
      <c r="K36" s="66"/>
      <c r="L36" s="67"/>
      <c r="M36" s="67"/>
      <c r="N36" s="67"/>
    </row>
    <row r="37" spans="1:14" ht="22.5" x14ac:dyDescent="0.45">
      <c r="A37" s="71" t="s">
        <v>16</v>
      </c>
      <c r="B37" s="73"/>
      <c r="C37" s="57"/>
      <c r="D37" s="72"/>
      <c r="E37" s="87"/>
      <c r="G37" s="87"/>
      <c r="H37" s="87"/>
      <c r="I37" s="16"/>
      <c r="J37" s="16"/>
      <c r="K37" s="16"/>
      <c r="L37" s="21"/>
      <c r="M37" s="21"/>
      <c r="N37" s="21"/>
    </row>
    <row r="38" spans="1:14" ht="15.75" customHeight="1" x14ac:dyDescent="0.45">
      <c r="A38" s="74" t="s">
        <v>50</v>
      </c>
      <c r="B38" s="129" t="s">
        <v>51</v>
      </c>
      <c r="C38" s="128"/>
      <c r="D38" s="128"/>
      <c r="E38" s="87"/>
      <c r="G38" s="87"/>
      <c r="H38" s="87"/>
      <c r="I38" s="22"/>
      <c r="J38" s="16"/>
      <c r="K38" s="16"/>
      <c r="L38" s="21"/>
      <c r="M38" s="21"/>
      <c r="N38" s="21"/>
    </row>
    <row r="39" spans="1:14" ht="15.75" customHeight="1" x14ac:dyDescent="0.5">
      <c r="A39" s="74" t="s">
        <v>50</v>
      </c>
      <c r="B39" s="128" t="s">
        <v>52</v>
      </c>
      <c r="C39" s="128"/>
      <c r="D39" s="128"/>
      <c r="E39" s="96"/>
      <c r="F39" s="87"/>
      <c r="G39" s="87"/>
      <c r="H39" s="87"/>
      <c r="I39" s="16"/>
      <c r="J39" s="16"/>
      <c r="K39" s="16"/>
      <c r="L39" s="21"/>
      <c r="M39" s="21"/>
      <c r="N39" s="21"/>
    </row>
    <row r="40" spans="1:14" ht="27" customHeight="1" x14ac:dyDescent="0.5">
      <c r="A40" s="74" t="s">
        <v>50</v>
      </c>
      <c r="B40" s="128" t="s">
        <v>53</v>
      </c>
      <c r="C40" s="128"/>
      <c r="D40" s="128"/>
      <c r="E40" s="96"/>
      <c r="F40" s="87"/>
      <c r="G40" s="87"/>
      <c r="H40" s="87"/>
      <c r="I40" s="16"/>
      <c r="J40" s="16"/>
      <c r="K40" s="16"/>
      <c r="L40" s="21"/>
      <c r="M40" s="21"/>
      <c r="N40" s="21"/>
    </row>
    <row r="41" spans="1:14" ht="15.75" customHeight="1" x14ac:dyDescent="0.5">
      <c r="A41" s="74" t="s">
        <v>50</v>
      </c>
      <c r="B41" s="128" t="s">
        <v>54</v>
      </c>
      <c r="C41" s="128"/>
      <c r="D41" s="128"/>
      <c r="E41" s="96"/>
      <c r="F41" s="87"/>
      <c r="G41" s="87"/>
      <c r="H41" s="87"/>
      <c r="I41" s="16"/>
      <c r="J41" s="16"/>
      <c r="K41" s="16"/>
      <c r="L41" s="21"/>
      <c r="M41" s="21"/>
      <c r="N41" s="21"/>
    </row>
    <row r="42" spans="1:14" ht="27" customHeight="1" x14ac:dyDescent="0.45">
      <c r="A42" s="74" t="s">
        <v>50</v>
      </c>
      <c r="B42" s="121" t="s">
        <v>55</v>
      </c>
      <c r="C42" s="121"/>
      <c r="D42" s="121"/>
      <c r="E42" s="87"/>
      <c r="F42" s="87"/>
      <c r="G42" s="87"/>
      <c r="H42" s="87"/>
      <c r="I42" s="16"/>
      <c r="J42" s="16"/>
      <c r="K42" s="16"/>
      <c r="L42" s="21"/>
      <c r="M42" s="21"/>
      <c r="N42" s="21"/>
    </row>
    <row r="43" spans="1:14" ht="3.75" customHeight="1" x14ac:dyDescent="0.55000000000000004">
      <c r="A43" s="8"/>
      <c r="B43" s="3"/>
      <c r="C43" s="3"/>
      <c r="D43" s="3"/>
      <c r="E43" s="87"/>
      <c r="F43" s="87"/>
      <c r="G43" s="87"/>
      <c r="H43" s="87"/>
      <c r="I43" s="16"/>
      <c r="J43" s="16"/>
      <c r="K43" s="16"/>
      <c r="L43" s="21"/>
      <c r="M43" s="21"/>
      <c r="N43" s="21"/>
    </row>
    <row r="44" spans="1:14" ht="17.25" customHeight="1" x14ac:dyDescent="0.55000000000000004">
      <c r="A44" s="8"/>
      <c r="B44" s="75" t="s">
        <v>17</v>
      </c>
      <c r="C44" s="31"/>
      <c r="D44" s="4"/>
      <c r="E44" s="87"/>
      <c r="F44" s="87"/>
      <c r="G44" s="87"/>
      <c r="H44" s="87"/>
      <c r="I44" s="16"/>
      <c r="J44" s="16"/>
      <c r="K44" s="16"/>
      <c r="L44" s="21"/>
      <c r="M44" s="21"/>
      <c r="N44" s="21"/>
    </row>
    <row r="45" spans="1:14" ht="17.25" customHeight="1" x14ac:dyDescent="0.55000000000000004">
      <c r="A45" s="8"/>
      <c r="B45" s="76" t="s">
        <v>58</v>
      </c>
      <c r="C45" s="9"/>
      <c r="D45" s="9"/>
      <c r="E45" s="97"/>
      <c r="F45" s="97"/>
      <c r="G45" s="97"/>
      <c r="H45" s="97"/>
      <c r="I45" s="28"/>
      <c r="J45" s="23"/>
      <c r="K45" s="24"/>
      <c r="L45" s="25"/>
      <c r="M45" s="25"/>
      <c r="N45" s="25"/>
    </row>
    <row r="46" spans="1:14" ht="74.25" customHeight="1" x14ac:dyDescent="0.55000000000000004">
      <c r="A46" s="14"/>
      <c r="B46" s="14"/>
      <c r="C46" s="14"/>
      <c r="D46" s="14"/>
      <c r="E46" s="97"/>
      <c r="F46" s="97"/>
      <c r="G46" s="97"/>
      <c r="H46" s="97"/>
      <c r="I46" s="28"/>
      <c r="J46" s="23"/>
      <c r="K46" s="24"/>
      <c r="L46" s="25"/>
      <c r="M46" s="25"/>
      <c r="N46" s="25"/>
    </row>
    <row r="47" spans="1:14" ht="23.5" x14ac:dyDescent="0.55000000000000004">
      <c r="A47" s="14"/>
      <c r="B47" s="14"/>
      <c r="C47" s="14"/>
      <c r="D47" s="14"/>
      <c r="E47" s="98"/>
      <c r="F47" s="98"/>
      <c r="G47" s="98"/>
      <c r="H47" s="98"/>
      <c r="I47" s="28"/>
      <c r="J47" s="23"/>
      <c r="K47" s="24"/>
      <c r="L47" s="25"/>
      <c r="M47" s="25"/>
      <c r="N47" s="25"/>
    </row>
    <row r="48" spans="1:14" ht="26.25" customHeight="1" x14ac:dyDescent="0.55000000000000004">
      <c r="A48" s="14"/>
      <c r="B48" s="14"/>
      <c r="C48" s="14"/>
      <c r="D48" s="14"/>
      <c r="E48" s="86"/>
      <c r="F48" s="87"/>
      <c r="G48" s="87"/>
      <c r="H48" s="87"/>
      <c r="I48" s="29"/>
      <c r="J48" s="29"/>
      <c r="K48" s="24"/>
      <c r="L48" s="25"/>
      <c r="M48" s="25"/>
      <c r="N48" s="25"/>
    </row>
    <row r="49" spans="1:14" ht="23.5" x14ac:dyDescent="0.55000000000000004">
      <c r="A49" s="14"/>
      <c r="B49" s="14"/>
      <c r="C49" s="14"/>
      <c r="D49" s="14"/>
      <c r="E49" s="97"/>
      <c r="F49" s="97"/>
      <c r="G49" s="97"/>
      <c r="H49" s="97"/>
      <c r="I49" s="16"/>
      <c r="J49" s="16"/>
      <c r="K49" s="16"/>
      <c r="L49" s="21"/>
      <c r="M49" s="21"/>
      <c r="N49" s="21"/>
    </row>
    <row r="50" spans="1:14" ht="51" customHeight="1" x14ac:dyDescent="0.55000000000000004">
      <c r="A50" s="14"/>
      <c r="B50" s="14"/>
      <c r="C50" s="14"/>
      <c r="D50" s="14"/>
      <c r="E50" s="99"/>
      <c r="F50" s="87"/>
      <c r="G50" s="87"/>
      <c r="H50" s="87"/>
      <c r="I50" s="28"/>
      <c r="J50" s="28"/>
      <c r="K50" s="28"/>
      <c r="L50" s="21"/>
      <c r="M50" s="21"/>
      <c r="N50" s="21"/>
    </row>
    <row r="51" spans="1:14" ht="23.5" x14ac:dyDescent="0.55000000000000004">
      <c r="A51" s="14"/>
      <c r="B51" s="14"/>
      <c r="C51" s="14"/>
      <c r="D51" s="14"/>
      <c r="E51" s="87"/>
      <c r="F51" s="100"/>
      <c r="G51" s="100"/>
      <c r="H51" s="100"/>
      <c r="I51" s="16"/>
      <c r="J51" s="16"/>
      <c r="K51" s="16"/>
      <c r="L51" s="21"/>
      <c r="M51" s="21"/>
      <c r="N51" s="21"/>
    </row>
    <row r="52" spans="1:14" ht="23.5" x14ac:dyDescent="0.55000000000000004">
      <c r="A52" s="14"/>
      <c r="B52" s="14"/>
      <c r="C52" s="14"/>
      <c r="D52" s="14"/>
      <c r="E52" s="106"/>
      <c r="F52" s="106"/>
      <c r="G52" s="106"/>
      <c r="H52" s="89"/>
      <c r="I52" s="26"/>
      <c r="J52" s="26"/>
      <c r="K52" s="26"/>
      <c r="L52" s="27"/>
      <c r="M52" s="27"/>
      <c r="N52" s="27"/>
    </row>
    <row r="53" spans="1:14" ht="23.5" x14ac:dyDescent="0.55000000000000004">
      <c r="A53" s="14"/>
      <c r="B53" s="14"/>
      <c r="C53" s="14"/>
      <c r="D53" s="14"/>
      <c r="E53" s="113"/>
      <c r="F53" s="113"/>
      <c r="G53" s="113"/>
      <c r="H53" s="101"/>
      <c r="I53" s="19"/>
      <c r="J53" s="19"/>
      <c r="K53" s="26"/>
      <c r="L53" s="27"/>
      <c r="M53" s="27"/>
      <c r="N53" s="27"/>
    </row>
    <row r="54" spans="1:14" ht="23.5" x14ac:dyDescent="0.55000000000000004">
      <c r="A54" s="14"/>
      <c r="B54" s="14"/>
      <c r="C54" s="14"/>
      <c r="D54" s="14"/>
      <c r="E54" s="113"/>
      <c r="F54" s="113"/>
      <c r="G54" s="113"/>
      <c r="H54" s="101"/>
      <c r="I54" s="14"/>
      <c r="J54" s="14"/>
      <c r="K54" s="14"/>
    </row>
    <row r="55" spans="1:14" ht="23.5" x14ac:dyDescent="0.55000000000000004">
      <c r="A55" s="14"/>
      <c r="B55" s="14"/>
      <c r="C55" s="14"/>
      <c r="D55" s="14"/>
      <c r="E55" s="113"/>
      <c r="F55" s="113"/>
      <c r="G55" s="113"/>
      <c r="H55" s="101"/>
      <c r="I55" s="14"/>
      <c r="J55" s="14"/>
      <c r="K55" s="14"/>
    </row>
    <row r="56" spans="1:14" ht="23.5" x14ac:dyDescent="0.55000000000000004">
      <c r="A56" s="14"/>
      <c r="B56" s="14"/>
      <c r="C56" s="14"/>
      <c r="D56" s="14"/>
      <c r="E56" s="113"/>
      <c r="F56" s="113"/>
      <c r="G56" s="113"/>
      <c r="H56" s="101"/>
      <c r="I56" s="14"/>
      <c r="J56" s="14"/>
      <c r="K56" s="14"/>
    </row>
    <row r="57" spans="1:14" ht="23.5" x14ac:dyDescent="0.55000000000000004">
      <c r="A57" s="14"/>
      <c r="B57" s="14"/>
      <c r="C57" s="14"/>
      <c r="D57" s="14"/>
      <c r="E57" s="113"/>
      <c r="F57" s="113"/>
      <c r="G57" s="113"/>
      <c r="H57" s="101"/>
      <c r="I57" s="14"/>
      <c r="J57" s="14"/>
      <c r="K57" s="14"/>
    </row>
    <row r="58" spans="1:14" ht="23.5" x14ac:dyDescent="0.55000000000000004">
      <c r="A58" s="14"/>
      <c r="B58" s="14"/>
      <c r="C58" s="14"/>
      <c r="D58" s="14"/>
      <c r="E58" s="113"/>
      <c r="F58" s="113"/>
      <c r="G58" s="113"/>
      <c r="H58" s="101"/>
      <c r="I58" s="14"/>
      <c r="J58" s="14"/>
      <c r="K58" s="14"/>
    </row>
    <row r="59" spans="1:14" ht="23.5" x14ac:dyDescent="0.55000000000000004">
      <c r="A59" s="14"/>
      <c r="B59" s="14"/>
      <c r="C59" s="14"/>
      <c r="D59" s="14"/>
      <c r="E59" s="113"/>
      <c r="F59" s="113"/>
      <c r="G59" s="113"/>
      <c r="H59" s="101"/>
      <c r="I59" s="14"/>
      <c r="J59" s="14"/>
      <c r="K59" s="14"/>
    </row>
    <row r="60" spans="1:14" ht="23.5" x14ac:dyDescent="0.55000000000000004">
      <c r="A60" s="14"/>
      <c r="B60" s="14"/>
      <c r="C60" s="14"/>
      <c r="D60" s="14"/>
      <c r="E60" s="113"/>
      <c r="F60" s="113"/>
      <c r="G60" s="113"/>
      <c r="H60" s="101"/>
      <c r="I60" s="14"/>
      <c r="J60" s="14"/>
      <c r="K60" s="14"/>
    </row>
    <row r="61" spans="1:14" ht="23.5" x14ac:dyDescent="0.55000000000000004">
      <c r="A61" s="14"/>
      <c r="B61" s="14"/>
      <c r="C61" s="14"/>
      <c r="D61" s="14"/>
      <c r="E61" s="113"/>
      <c r="F61" s="113"/>
      <c r="G61" s="113"/>
      <c r="H61" s="101"/>
      <c r="I61" s="14"/>
      <c r="J61" s="14"/>
      <c r="K61" s="14"/>
    </row>
    <row r="62" spans="1:14" ht="23.5" x14ac:dyDescent="0.55000000000000004">
      <c r="A62" s="14"/>
      <c r="B62" s="14"/>
      <c r="C62" s="14"/>
      <c r="D62" s="14"/>
      <c r="E62" s="113"/>
      <c r="F62" s="113"/>
      <c r="G62" s="113"/>
      <c r="H62" s="101"/>
      <c r="I62" s="14"/>
      <c r="J62" s="14"/>
      <c r="K62" s="14"/>
    </row>
    <row r="63" spans="1:14" ht="23.5" x14ac:dyDescent="0.55000000000000004">
      <c r="A63" s="14"/>
      <c r="B63" s="14"/>
      <c r="C63" s="14"/>
      <c r="D63" s="14"/>
      <c r="E63" s="113"/>
      <c r="F63" s="113"/>
      <c r="G63" s="113"/>
      <c r="H63" s="101"/>
      <c r="I63" s="14"/>
      <c r="J63" s="14"/>
      <c r="K63" s="14"/>
    </row>
    <row r="64" spans="1:14" ht="23.5" x14ac:dyDescent="0.55000000000000004">
      <c r="E64" s="113"/>
      <c r="F64" s="113"/>
      <c r="G64" s="113"/>
      <c r="H64" s="101"/>
      <c r="I64" s="14"/>
      <c r="J64" s="14"/>
      <c r="K64" s="14"/>
    </row>
    <row r="65" spans="5:11" ht="23.5" x14ac:dyDescent="0.55000000000000004">
      <c r="E65" s="113"/>
      <c r="F65" s="113"/>
      <c r="G65" s="113"/>
      <c r="H65" s="101"/>
      <c r="I65" s="14"/>
      <c r="J65" s="14"/>
      <c r="K65" s="14"/>
    </row>
    <row r="66" spans="5:11" ht="23.5" x14ac:dyDescent="0.55000000000000004">
      <c r="E66" s="113"/>
      <c r="F66" s="113"/>
      <c r="G66" s="113"/>
      <c r="H66" s="101"/>
      <c r="I66" s="14"/>
      <c r="J66" s="14"/>
      <c r="K66" s="14"/>
    </row>
    <row r="67" spans="5:11" ht="23.5" x14ac:dyDescent="0.55000000000000004">
      <c r="E67" s="113"/>
      <c r="F67" s="113"/>
      <c r="G67" s="113"/>
      <c r="H67" s="101"/>
      <c r="I67" s="14"/>
      <c r="J67" s="14"/>
      <c r="K67" s="14"/>
    </row>
    <row r="68" spans="5:11" ht="23.5" x14ac:dyDescent="0.55000000000000004">
      <c r="E68" s="113"/>
      <c r="F68" s="113"/>
      <c r="G68" s="113"/>
      <c r="H68" s="101"/>
      <c r="I68" s="14"/>
      <c r="J68" s="14"/>
      <c r="K68" s="14"/>
    </row>
    <row r="69" spans="5:11" ht="23.5" x14ac:dyDescent="0.55000000000000004">
      <c r="E69" s="113"/>
      <c r="F69" s="113"/>
      <c r="G69" s="113"/>
      <c r="H69" s="101"/>
      <c r="I69" s="14"/>
      <c r="J69" s="14"/>
      <c r="K69" s="14"/>
    </row>
    <row r="70" spans="5:11" ht="23.5" x14ac:dyDescent="0.55000000000000004">
      <c r="E70" s="113"/>
      <c r="F70" s="113"/>
      <c r="G70" s="113"/>
      <c r="H70" s="101"/>
      <c r="I70" s="14"/>
      <c r="J70" s="14"/>
      <c r="K70" s="14"/>
    </row>
    <row r="71" spans="5:11" ht="23.5" x14ac:dyDescent="0.55000000000000004">
      <c r="I71" s="14"/>
      <c r="J71" s="14"/>
      <c r="K71" s="14"/>
    </row>
  </sheetData>
  <sheetProtection algorithmName="SHA-512" hashValue="Gux2wst21ieEJ+kj4MkEWk/GkIu7WV5su6AcWmuHmW6fqYvo1iB1flpQ/QCt3J86+q1NBGOD58tDlRW2CCa5xA==" saltValue="Vb+9+yNnba0SZs4ZElFayQ==" spinCount="100000" sheet="1" formatCells="0" formatColumns="0" formatRows="0" insertColumns="0" insertRows="0" insertHyperlinks="0" deleteColumns="0" deleteRows="0" sort="0" autoFilter="0" pivotTables="0"/>
  <mergeCells count="20">
    <mergeCell ref="A6:D6"/>
    <mergeCell ref="A7:D7"/>
    <mergeCell ref="A9:D9"/>
    <mergeCell ref="C12:D12"/>
    <mergeCell ref="C13:D13"/>
    <mergeCell ref="C15:D15"/>
    <mergeCell ref="C16:D16"/>
    <mergeCell ref="C17:D17"/>
    <mergeCell ref="C18:D18"/>
    <mergeCell ref="C14:D14"/>
    <mergeCell ref="B42:D42"/>
    <mergeCell ref="C30:D30"/>
    <mergeCell ref="C19:D19"/>
    <mergeCell ref="C20:D20"/>
    <mergeCell ref="B22:D22"/>
    <mergeCell ref="B39:D39"/>
    <mergeCell ref="B40:D40"/>
    <mergeCell ref="B41:D41"/>
    <mergeCell ref="B38:D38"/>
    <mergeCell ref="B27:D27"/>
  </mergeCells>
  <conditionalFormatting sqref="C13:D16">
    <cfRule type="containsBlanks" dxfId="1" priority="5">
      <formula>LEN(TRIM(C13))=0</formula>
    </cfRule>
  </conditionalFormatting>
  <conditionalFormatting sqref="C19:D20">
    <cfRule type="containsBlanks" dxfId="0" priority="6">
      <formula>LEN(TRIM(C19))=0</formula>
    </cfRule>
  </conditionalFormatting>
  <dataValidations xWindow="801" yWindow="584" count="6">
    <dataValidation type="date" operator="greaterThan" allowBlank="1" showInputMessage="1" showErrorMessage="1" error="Select a date after 1/1/2015" sqref="C12" xr:uid="{00000000-0002-0000-0000-000000000000}">
      <formula1>42005</formula1>
    </dataValidation>
    <dataValidation type="date" allowBlank="1" showInputMessage="1" showErrorMessage="1" error="Select a DOB after 1/1/1950" sqref="C14" xr:uid="{00000000-0002-0000-0000-000001000000}">
      <formula1>18264</formula1>
      <formula2>45658</formula2>
    </dataValidation>
    <dataValidation type="whole" allowBlank="1" showInputMessage="1" showErrorMessage="1" error="Value not allowed, must be between $500 and Maximum Allowable Monthly Benefit Amount below" prompt="Enter an amount greater than $500 in increments of $50 but do not exceed 60% of your monthly base earnings to a $5,000 monthly maximum" sqref="C16:D16" xr:uid="{00000000-0002-0000-0000-000002000000}">
      <formula1>500</formula1>
      <formula2>C17</formula2>
    </dataValidation>
    <dataValidation type="list" allowBlank="1" showErrorMessage="1" promptTitle="Options" prompt="60 Days_x000a_90 Days_x000a_120 Days_x000a_150 Days_x000a_180 Days" sqref="C19:D19" xr:uid="{00000000-0002-0000-0000-000003000000}">
      <formula1>$F$20:$F$24</formula1>
    </dataValidation>
    <dataValidation type="list" allowBlank="1" showInputMessage="1" showErrorMessage="1" promptTitle="Options" prompt="12 Month Plan_x000a_5 Year Plan_x000a_Long Term Plan" sqref="C21:D21" xr:uid="{00000000-0002-0000-0000-000004000000}">
      <formula1>$G$20:$G$22</formula1>
    </dataValidation>
    <dataValidation type="list" allowBlank="1" showErrorMessage="1" promptTitle="Options" prompt="12 Month Plan_x000a_5 Year Plan_x000a_Long Term Plan" sqref="C20:D20" xr:uid="{00000000-0002-0000-0000-000005000000}">
      <formula1>$G$20:$G$22</formula1>
    </dataValidation>
  </dataValidations>
  <pageMargins left="0.2" right="0.25" top="0.5" bottom="0.5" header="0.3" footer="0.3"/>
  <pageSetup scale="91" orientation="portrait"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0"/>
  <sheetViews>
    <sheetView workbookViewId="0">
      <selection activeCell="N13" sqref="N13"/>
    </sheetView>
  </sheetViews>
  <sheetFormatPr defaultColWidth="9.08984375" defaultRowHeight="14.5" x14ac:dyDescent="0.35"/>
  <cols>
    <col min="1" max="5" width="9.08984375" style="32"/>
    <col min="6" max="6" width="2.54296875" style="32" customWidth="1"/>
    <col min="7" max="16384" width="9.08984375" style="32"/>
  </cols>
  <sheetData>
    <row r="1" spans="1:11" ht="15.5" x14ac:dyDescent="0.35">
      <c r="A1" s="145" t="s">
        <v>20</v>
      </c>
      <c r="B1" s="145"/>
      <c r="C1" s="145"/>
      <c r="D1" s="145"/>
      <c r="E1" s="145"/>
      <c r="F1" s="145"/>
      <c r="G1" s="145"/>
      <c r="H1" s="145"/>
      <c r="I1" s="145"/>
      <c r="J1" s="145"/>
      <c r="K1" s="145"/>
    </row>
    <row r="2" spans="1:11" ht="15.5" x14ac:dyDescent="0.35">
      <c r="A2" s="146" t="s">
        <v>21</v>
      </c>
      <c r="B2" s="146"/>
      <c r="C2" s="146"/>
      <c r="D2" s="146"/>
      <c r="E2" s="146"/>
      <c r="F2" s="33"/>
      <c r="G2" s="146" t="s">
        <v>8</v>
      </c>
      <c r="H2" s="146"/>
      <c r="I2" s="146"/>
      <c r="J2" s="146"/>
      <c r="K2" s="146"/>
    </row>
    <row r="3" spans="1:11" ht="30" x14ac:dyDescent="0.35">
      <c r="A3" s="36" t="s">
        <v>22</v>
      </c>
      <c r="B3" s="36" t="s">
        <v>23</v>
      </c>
      <c r="C3" s="36" t="s">
        <v>24</v>
      </c>
      <c r="D3" s="36" t="s">
        <v>19</v>
      </c>
      <c r="E3" s="36" t="s">
        <v>5</v>
      </c>
      <c r="F3" s="37"/>
      <c r="G3" s="36" t="s">
        <v>22</v>
      </c>
      <c r="H3" s="36" t="s">
        <v>23</v>
      </c>
      <c r="I3" s="36" t="s">
        <v>24</v>
      </c>
      <c r="J3" s="36" t="s">
        <v>19</v>
      </c>
      <c r="K3" s="36" t="s">
        <v>5</v>
      </c>
    </row>
    <row r="4" spans="1:11" ht="15.5" x14ac:dyDescent="0.35">
      <c r="A4" s="118" t="s">
        <v>25</v>
      </c>
      <c r="B4" s="118">
        <v>18</v>
      </c>
      <c r="C4" s="119">
        <v>0.27</v>
      </c>
      <c r="D4" s="34">
        <v>0.5</v>
      </c>
      <c r="E4" s="34">
        <v>0.57999999999999996</v>
      </c>
      <c r="F4" s="117"/>
      <c r="G4" s="118" t="s">
        <v>25</v>
      </c>
      <c r="H4" s="118">
        <v>18</v>
      </c>
      <c r="I4" s="34">
        <v>0.27</v>
      </c>
      <c r="J4" s="34">
        <v>0.54</v>
      </c>
      <c r="K4" s="34">
        <v>0.72</v>
      </c>
    </row>
    <row r="5" spans="1:11" ht="15.5" x14ac:dyDescent="0.35">
      <c r="A5" s="118" t="s">
        <v>26</v>
      </c>
      <c r="B5" s="118">
        <v>40</v>
      </c>
      <c r="C5" s="119">
        <v>0.41</v>
      </c>
      <c r="D5" s="34">
        <v>0.81</v>
      </c>
      <c r="E5" s="34">
        <v>0.97</v>
      </c>
      <c r="F5" s="117"/>
      <c r="G5" s="118" t="s">
        <v>26</v>
      </c>
      <c r="H5" s="118">
        <v>40</v>
      </c>
      <c r="I5" s="34">
        <v>0.41</v>
      </c>
      <c r="J5" s="34">
        <v>0.92</v>
      </c>
      <c r="K5" s="34">
        <v>1.22</v>
      </c>
    </row>
    <row r="6" spans="1:11" ht="15.5" x14ac:dyDescent="0.35">
      <c r="A6" s="118" t="s">
        <v>27</v>
      </c>
      <c r="B6" s="118">
        <v>50</v>
      </c>
      <c r="C6" s="119">
        <v>0.54</v>
      </c>
      <c r="D6" s="34">
        <v>1.26</v>
      </c>
      <c r="E6" s="34">
        <v>1.48</v>
      </c>
      <c r="F6" s="118"/>
      <c r="G6" s="118" t="s">
        <v>27</v>
      </c>
      <c r="H6" s="118">
        <v>50</v>
      </c>
      <c r="I6" s="34">
        <v>0.59</v>
      </c>
      <c r="J6" s="34">
        <v>1.48</v>
      </c>
      <c r="K6" s="34">
        <v>1.85</v>
      </c>
    </row>
    <row r="7" spans="1:11" ht="15.5" x14ac:dyDescent="0.35">
      <c r="A7" s="118" t="s">
        <v>39</v>
      </c>
      <c r="B7" s="118">
        <v>60</v>
      </c>
      <c r="C7" s="119">
        <v>1.04</v>
      </c>
      <c r="D7" s="34">
        <v>1.66</v>
      </c>
      <c r="E7" s="34">
        <v>1.66</v>
      </c>
      <c r="F7" s="117"/>
      <c r="G7" s="118" t="s">
        <v>39</v>
      </c>
      <c r="H7" s="118">
        <v>60</v>
      </c>
      <c r="I7" s="34">
        <v>1.08</v>
      </c>
      <c r="J7" s="34">
        <v>2.0699999999999998</v>
      </c>
      <c r="K7" s="34">
        <v>2.0699999999999998</v>
      </c>
    </row>
    <row r="8" spans="1:11" ht="15.5" x14ac:dyDescent="0.35">
      <c r="A8" s="117"/>
      <c r="B8" s="117"/>
      <c r="C8" s="117"/>
      <c r="D8" s="117"/>
      <c r="E8" s="117"/>
      <c r="F8" s="117"/>
      <c r="G8" s="117"/>
      <c r="H8" s="117"/>
      <c r="I8" s="117"/>
      <c r="J8" s="117"/>
      <c r="K8" s="117"/>
    </row>
    <row r="9" spans="1:11" ht="30" x14ac:dyDescent="0.35">
      <c r="A9" s="38" t="s">
        <v>28</v>
      </c>
      <c r="B9" s="38" t="s">
        <v>23</v>
      </c>
      <c r="C9" s="38" t="s">
        <v>24</v>
      </c>
      <c r="D9" s="38" t="s">
        <v>19</v>
      </c>
      <c r="E9" s="38" t="s">
        <v>5</v>
      </c>
      <c r="F9" s="39"/>
      <c r="G9" s="38" t="s">
        <v>28</v>
      </c>
      <c r="H9" s="38" t="s">
        <v>23</v>
      </c>
      <c r="I9" s="38" t="s">
        <v>24</v>
      </c>
      <c r="J9" s="38" t="s">
        <v>19</v>
      </c>
      <c r="K9" s="38" t="s">
        <v>5</v>
      </c>
    </row>
    <row r="10" spans="1:11" ht="15.5" x14ac:dyDescent="0.35">
      <c r="A10" s="118" t="s">
        <v>25</v>
      </c>
      <c r="B10" s="118">
        <v>18</v>
      </c>
      <c r="C10" s="34">
        <v>0.18</v>
      </c>
      <c r="D10" s="34">
        <v>0.36</v>
      </c>
      <c r="E10" s="34">
        <v>0.54</v>
      </c>
      <c r="F10" s="117"/>
      <c r="G10" s="118" t="s">
        <v>25</v>
      </c>
      <c r="H10" s="118">
        <v>18</v>
      </c>
      <c r="I10" s="34">
        <v>0.18</v>
      </c>
      <c r="J10" s="34">
        <v>0.42</v>
      </c>
      <c r="K10" s="34">
        <v>0.68</v>
      </c>
    </row>
    <row r="11" spans="1:11" ht="15.5" x14ac:dyDescent="0.35">
      <c r="A11" s="118" t="s">
        <v>26</v>
      </c>
      <c r="B11" s="118">
        <v>40</v>
      </c>
      <c r="C11" s="34">
        <v>0.32</v>
      </c>
      <c r="D11" s="34">
        <v>0.72</v>
      </c>
      <c r="E11" s="34">
        <v>0.9</v>
      </c>
      <c r="F11" s="117"/>
      <c r="G11" s="118" t="s">
        <v>26</v>
      </c>
      <c r="H11" s="118">
        <v>40</v>
      </c>
      <c r="I11" s="34">
        <v>0.32</v>
      </c>
      <c r="J11" s="34">
        <v>0.85</v>
      </c>
      <c r="K11" s="34">
        <v>1.1299999999999999</v>
      </c>
    </row>
    <row r="12" spans="1:11" ht="15.5" x14ac:dyDescent="0.35">
      <c r="A12" s="118" t="s">
        <v>27</v>
      </c>
      <c r="B12" s="118">
        <v>50</v>
      </c>
      <c r="C12" s="34">
        <v>0.45</v>
      </c>
      <c r="D12" s="34">
        <v>1.19</v>
      </c>
      <c r="E12" s="34">
        <v>1.3</v>
      </c>
      <c r="F12" s="117"/>
      <c r="G12" s="118" t="s">
        <v>27</v>
      </c>
      <c r="H12" s="118">
        <v>50</v>
      </c>
      <c r="I12" s="34">
        <v>0.5</v>
      </c>
      <c r="J12" s="34">
        <v>1.38</v>
      </c>
      <c r="K12" s="34">
        <v>1.62</v>
      </c>
    </row>
    <row r="13" spans="1:11" ht="15.5" x14ac:dyDescent="0.35">
      <c r="A13" s="118" t="s">
        <v>39</v>
      </c>
      <c r="B13" s="118">
        <v>60</v>
      </c>
      <c r="C13" s="34">
        <v>0.9</v>
      </c>
      <c r="D13" s="34">
        <v>1.44</v>
      </c>
      <c r="E13" s="34">
        <v>1.44</v>
      </c>
      <c r="F13" s="117"/>
      <c r="G13" s="118" t="s">
        <v>39</v>
      </c>
      <c r="H13" s="118">
        <v>60</v>
      </c>
      <c r="I13" s="34">
        <v>0.95</v>
      </c>
      <c r="J13" s="34">
        <v>1.8</v>
      </c>
      <c r="K13" s="34">
        <v>1.8</v>
      </c>
    </row>
    <row r="14" spans="1:11" ht="15.5" x14ac:dyDescent="0.35">
      <c r="A14" s="117"/>
      <c r="B14" s="117"/>
      <c r="C14" s="117"/>
      <c r="D14" s="117"/>
      <c r="E14" s="117"/>
      <c r="F14" s="117"/>
      <c r="G14" s="117"/>
      <c r="H14" s="117"/>
      <c r="I14" s="117"/>
      <c r="J14" s="117"/>
      <c r="K14" s="117"/>
    </row>
    <row r="15" spans="1:11" ht="30" x14ac:dyDescent="0.35">
      <c r="A15" s="40" t="s">
        <v>29</v>
      </c>
      <c r="B15" s="40" t="s">
        <v>23</v>
      </c>
      <c r="C15" s="40" t="s">
        <v>24</v>
      </c>
      <c r="D15" s="40" t="s">
        <v>19</v>
      </c>
      <c r="E15" s="40" t="s">
        <v>5</v>
      </c>
      <c r="F15" s="41"/>
      <c r="G15" s="40" t="s">
        <v>29</v>
      </c>
      <c r="H15" s="40" t="s">
        <v>23</v>
      </c>
      <c r="I15" s="40" t="s">
        <v>24</v>
      </c>
      <c r="J15" s="40" t="s">
        <v>19</v>
      </c>
      <c r="K15" s="40" t="s">
        <v>5</v>
      </c>
    </row>
    <row r="16" spans="1:11" ht="15.5" x14ac:dyDescent="0.35">
      <c r="A16" s="118" t="s">
        <v>25</v>
      </c>
      <c r="B16" s="118">
        <v>18</v>
      </c>
      <c r="C16" s="34">
        <v>0.18</v>
      </c>
      <c r="D16" s="34">
        <v>0.33</v>
      </c>
      <c r="E16" s="34">
        <v>0.5</v>
      </c>
      <c r="F16" s="117"/>
      <c r="G16" s="118" t="s">
        <v>25</v>
      </c>
      <c r="H16" s="118">
        <v>18</v>
      </c>
      <c r="I16" s="120">
        <v>0.18</v>
      </c>
      <c r="J16" s="34">
        <v>0.4</v>
      </c>
      <c r="K16" s="34">
        <v>0.63</v>
      </c>
    </row>
    <row r="17" spans="1:11" ht="15.5" x14ac:dyDescent="0.35">
      <c r="A17" s="118" t="s">
        <v>26</v>
      </c>
      <c r="B17" s="118">
        <v>40</v>
      </c>
      <c r="C17" s="34">
        <v>0.27</v>
      </c>
      <c r="D17" s="34">
        <v>0.68</v>
      </c>
      <c r="E17" s="34">
        <v>0.86</v>
      </c>
      <c r="F17" s="117"/>
      <c r="G17" s="118" t="s">
        <v>26</v>
      </c>
      <c r="H17" s="118">
        <v>40</v>
      </c>
      <c r="I17" s="120">
        <v>0.27</v>
      </c>
      <c r="J17" s="34">
        <v>0.81</v>
      </c>
      <c r="K17" s="34">
        <v>1.08</v>
      </c>
    </row>
    <row r="18" spans="1:11" ht="15.5" x14ac:dyDescent="0.35">
      <c r="A18" s="118" t="s">
        <v>27</v>
      </c>
      <c r="B18" s="118">
        <v>50</v>
      </c>
      <c r="C18" s="34">
        <v>0.45</v>
      </c>
      <c r="D18" s="34">
        <v>1.1599999999999999</v>
      </c>
      <c r="E18" s="34">
        <v>1.26</v>
      </c>
      <c r="F18" s="117"/>
      <c r="G18" s="118" t="s">
        <v>27</v>
      </c>
      <c r="H18" s="118">
        <v>50</v>
      </c>
      <c r="I18" s="120">
        <v>0.45</v>
      </c>
      <c r="J18" s="34">
        <v>1.31</v>
      </c>
      <c r="K18" s="34">
        <v>1.58</v>
      </c>
    </row>
    <row r="19" spans="1:11" ht="15.5" x14ac:dyDescent="0.35">
      <c r="A19" s="118" t="s">
        <v>39</v>
      </c>
      <c r="B19" s="118">
        <v>60</v>
      </c>
      <c r="C19" s="34">
        <v>0.81</v>
      </c>
      <c r="D19" s="34">
        <v>1.33</v>
      </c>
      <c r="E19" s="34">
        <v>1.33</v>
      </c>
      <c r="F19" s="117"/>
      <c r="G19" s="118" t="s">
        <v>39</v>
      </c>
      <c r="H19" s="118">
        <v>60</v>
      </c>
      <c r="I19" s="120">
        <v>0.86</v>
      </c>
      <c r="J19" s="34">
        <v>1.67</v>
      </c>
      <c r="K19" s="34">
        <v>1.67</v>
      </c>
    </row>
    <row r="20" spans="1:11" ht="15.5" x14ac:dyDescent="0.35">
      <c r="A20" s="117"/>
      <c r="B20" s="117"/>
      <c r="C20" s="117"/>
      <c r="D20" s="117"/>
      <c r="E20" s="117"/>
      <c r="F20" s="117"/>
      <c r="G20" s="117"/>
      <c r="H20" s="117"/>
      <c r="I20" s="117"/>
      <c r="J20" s="117"/>
      <c r="K20" s="117"/>
    </row>
    <row r="21" spans="1:11" ht="30" x14ac:dyDescent="0.35">
      <c r="A21" s="42" t="s">
        <v>30</v>
      </c>
      <c r="B21" s="42" t="s">
        <v>23</v>
      </c>
      <c r="C21" s="42" t="s">
        <v>24</v>
      </c>
      <c r="D21" s="42" t="s">
        <v>19</v>
      </c>
      <c r="E21" s="42" t="s">
        <v>5</v>
      </c>
      <c r="F21" s="43"/>
      <c r="G21" s="42" t="s">
        <v>30</v>
      </c>
      <c r="H21" s="42" t="s">
        <v>23</v>
      </c>
      <c r="I21" s="42" t="s">
        <v>24</v>
      </c>
      <c r="J21" s="42" t="s">
        <v>19</v>
      </c>
      <c r="K21" s="42" t="s">
        <v>5</v>
      </c>
    </row>
    <row r="22" spans="1:11" ht="15.5" x14ac:dyDescent="0.35">
      <c r="A22" s="118" t="s">
        <v>25</v>
      </c>
      <c r="B22" s="118">
        <v>18</v>
      </c>
      <c r="C22" s="34">
        <v>0.14000000000000001</v>
      </c>
      <c r="D22" s="34">
        <v>0.28999999999999998</v>
      </c>
      <c r="E22" s="34">
        <v>0.47</v>
      </c>
      <c r="F22" s="117"/>
      <c r="G22" s="118" t="s">
        <v>25</v>
      </c>
      <c r="H22" s="118">
        <v>18</v>
      </c>
      <c r="I22" s="34">
        <v>0.14000000000000001</v>
      </c>
      <c r="J22" s="34">
        <v>0.37</v>
      </c>
      <c r="K22" s="34">
        <v>0.59</v>
      </c>
    </row>
    <row r="23" spans="1:11" ht="15.5" x14ac:dyDescent="0.35">
      <c r="A23" s="118" t="s">
        <v>26</v>
      </c>
      <c r="B23" s="118">
        <v>40</v>
      </c>
      <c r="C23" s="34">
        <v>0.23</v>
      </c>
      <c r="D23" s="34">
        <v>0.62</v>
      </c>
      <c r="E23" s="34">
        <v>0.79</v>
      </c>
      <c r="F23" s="117"/>
      <c r="G23" s="118" t="s">
        <v>26</v>
      </c>
      <c r="H23" s="118">
        <v>40</v>
      </c>
      <c r="I23" s="34">
        <v>0.23</v>
      </c>
      <c r="J23" s="34">
        <v>0.75</v>
      </c>
      <c r="K23" s="34">
        <v>0.99</v>
      </c>
    </row>
    <row r="24" spans="1:11" ht="15.5" x14ac:dyDescent="0.35">
      <c r="A24" s="118" t="s">
        <v>27</v>
      </c>
      <c r="B24" s="118">
        <v>50</v>
      </c>
      <c r="C24" s="34">
        <v>0.41</v>
      </c>
      <c r="D24" s="34">
        <v>1.1299999999999999</v>
      </c>
      <c r="E24" s="34">
        <v>1.1499999999999999</v>
      </c>
      <c r="F24" s="117"/>
      <c r="G24" s="118" t="s">
        <v>27</v>
      </c>
      <c r="H24" s="118">
        <v>50</v>
      </c>
      <c r="I24" s="34">
        <v>0.41</v>
      </c>
      <c r="J24" s="34">
        <v>1.25</v>
      </c>
      <c r="K24" s="34">
        <v>1.44</v>
      </c>
    </row>
    <row r="25" spans="1:11" ht="15.5" x14ac:dyDescent="0.35">
      <c r="A25" s="118" t="s">
        <v>39</v>
      </c>
      <c r="B25" s="118">
        <v>60</v>
      </c>
      <c r="C25" s="34">
        <v>0.77</v>
      </c>
      <c r="D25" s="34">
        <v>1.26</v>
      </c>
      <c r="E25" s="34">
        <v>1.26</v>
      </c>
      <c r="F25" s="117"/>
      <c r="G25" s="118" t="s">
        <v>39</v>
      </c>
      <c r="H25" s="118">
        <v>60</v>
      </c>
      <c r="I25" s="34">
        <v>0.81</v>
      </c>
      <c r="J25" s="34">
        <v>1.58</v>
      </c>
      <c r="K25" s="34">
        <v>1.58</v>
      </c>
    </row>
    <row r="26" spans="1:11" ht="15.5" x14ac:dyDescent="0.35">
      <c r="A26" s="117"/>
      <c r="B26" s="117"/>
      <c r="C26" s="117"/>
      <c r="D26" s="117"/>
      <c r="E26" s="117"/>
      <c r="F26" s="117"/>
      <c r="G26" s="117"/>
      <c r="H26" s="117"/>
      <c r="I26" s="117"/>
      <c r="J26" s="117"/>
      <c r="K26" s="117"/>
    </row>
    <row r="27" spans="1:11" ht="30" x14ac:dyDescent="0.35">
      <c r="A27" s="44" t="s">
        <v>31</v>
      </c>
      <c r="B27" s="44" t="s">
        <v>23</v>
      </c>
      <c r="C27" s="44" t="s">
        <v>24</v>
      </c>
      <c r="D27" s="44" t="s">
        <v>19</v>
      </c>
      <c r="E27" s="44" t="s">
        <v>5</v>
      </c>
      <c r="F27" s="45"/>
      <c r="G27" s="44" t="s">
        <v>31</v>
      </c>
      <c r="H27" s="44" t="s">
        <v>23</v>
      </c>
      <c r="I27" s="44" t="s">
        <v>24</v>
      </c>
      <c r="J27" s="44" t="s">
        <v>19</v>
      </c>
      <c r="K27" s="44" t="s">
        <v>5</v>
      </c>
    </row>
    <row r="28" spans="1:11" ht="15.5" x14ac:dyDescent="0.35">
      <c r="A28" s="118" t="s">
        <v>25</v>
      </c>
      <c r="B28" s="118">
        <v>18</v>
      </c>
      <c r="C28" s="34">
        <v>0.14000000000000001</v>
      </c>
      <c r="D28" s="34">
        <v>0.27</v>
      </c>
      <c r="E28" s="34">
        <v>0.43</v>
      </c>
      <c r="F28" s="117"/>
      <c r="G28" s="118" t="s">
        <v>25</v>
      </c>
      <c r="H28" s="118">
        <v>18</v>
      </c>
      <c r="I28" s="34">
        <v>0.14000000000000001</v>
      </c>
      <c r="J28" s="34">
        <v>0.32</v>
      </c>
      <c r="K28" s="34">
        <v>0.54</v>
      </c>
    </row>
    <row r="29" spans="1:11" ht="15.5" x14ac:dyDescent="0.35">
      <c r="A29" s="118" t="s">
        <v>26</v>
      </c>
      <c r="B29" s="118">
        <v>40</v>
      </c>
      <c r="C29" s="34">
        <v>0.23</v>
      </c>
      <c r="D29" s="34">
        <v>0.61</v>
      </c>
      <c r="E29" s="34">
        <v>0.76</v>
      </c>
      <c r="F29" s="117"/>
      <c r="G29" s="118" t="s">
        <v>26</v>
      </c>
      <c r="H29" s="118">
        <v>40</v>
      </c>
      <c r="I29" s="34">
        <v>0.23</v>
      </c>
      <c r="J29" s="34">
        <v>0.71</v>
      </c>
      <c r="K29" s="34">
        <v>0.95</v>
      </c>
    </row>
    <row r="30" spans="1:11" ht="15.5" x14ac:dyDescent="0.35">
      <c r="A30" s="118" t="s">
        <v>27</v>
      </c>
      <c r="B30" s="118">
        <v>50</v>
      </c>
      <c r="C30" s="34">
        <v>0.36</v>
      </c>
      <c r="D30" s="34">
        <v>1.0900000000000001</v>
      </c>
      <c r="E30" s="34">
        <v>1.1200000000000001</v>
      </c>
      <c r="F30" s="117"/>
      <c r="G30" s="118" t="s">
        <v>27</v>
      </c>
      <c r="H30" s="118">
        <v>50</v>
      </c>
      <c r="I30" s="34">
        <v>0.36</v>
      </c>
      <c r="J30" s="34">
        <v>1.21</v>
      </c>
      <c r="K30" s="34">
        <v>1.4</v>
      </c>
    </row>
    <row r="31" spans="1:11" ht="15.5" x14ac:dyDescent="0.35">
      <c r="A31" s="118" t="s">
        <v>39</v>
      </c>
      <c r="B31" s="118">
        <v>60</v>
      </c>
      <c r="C31" s="34">
        <v>0.68</v>
      </c>
      <c r="D31" s="34">
        <v>1.1499999999999999</v>
      </c>
      <c r="E31" s="34">
        <v>1.1499999999999999</v>
      </c>
      <c r="F31" s="117"/>
      <c r="G31" s="118" t="s">
        <v>39</v>
      </c>
      <c r="H31" s="118">
        <v>60</v>
      </c>
      <c r="I31" s="34">
        <v>0.72</v>
      </c>
      <c r="J31" s="34">
        <v>1.44</v>
      </c>
      <c r="K31" s="34">
        <v>1.44</v>
      </c>
    </row>
    <row r="32" spans="1:11" ht="15.5" x14ac:dyDescent="0.35">
      <c r="A32" s="35"/>
      <c r="B32" s="35"/>
      <c r="C32" s="35"/>
      <c r="D32" s="35"/>
      <c r="E32" s="35"/>
      <c r="F32" s="35"/>
      <c r="G32" s="35"/>
      <c r="H32" s="35"/>
      <c r="I32" s="35"/>
      <c r="J32" s="35"/>
      <c r="K32" s="35"/>
    </row>
    <row r="33" spans="1:11" ht="15.5" x14ac:dyDescent="0.35">
      <c r="A33" s="35"/>
      <c r="B33" s="35"/>
      <c r="C33" s="35"/>
      <c r="D33" s="35"/>
      <c r="E33" s="35"/>
      <c r="F33" s="35"/>
      <c r="G33" s="35"/>
      <c r="H33" s="35"/>
      <c r="I33" s="35"/>
      <c r="J33" s="35"/>
      <c r="K33" s="35"/>
    </row>
    <row r="34" spans="1:11" ht="15.5" x14ac:dyDescent="0.35">
      <c r="A34" s="35"/>
      <c r="B34" s="35"/>
      <c r="C34" s="35"/>
      <c r="D34" s="35"/>
      <c r="E34" s="35"/>
      <c r="F34" s="35"/>
      <c r="G34" s="35"/>
      <c r="H34" s="35"/>
      <c r="I34" s="35"/>
      <c r="J34" s="35"/>
      <c r="K34" s="35"/>
    </row>
    <row r="35" spans="1:11" ht="15.5" x14ac:dyDescent="0.35">
      <c r="A35" s="35"/>
      <c r="B35" s="35"/>
      <c r="C35" s="35"/>
      <c r="D35" s="35"/>
      <c r="E35" s="35"/>
      <c r="F35" s="35"/>
      <c r="G35" s="35"/>
      <c r="H35" s="35"/>
      <c r="I35" s="35"/>
      <c r="J35" s="35"/>
      <c r="K35" s="35"/>
    </row>
    <row r="36" spans="1:11" ht="15.5" x14ac:dyDescent="0.35">
      <c r="A36" s="35"/>
      <c r="B36" s="35"/>
      <c r="C36" s="35"/>
      <c r="D36" s="35"/>
      <c r="E36" s="35"/>
      <c r="F36" s="35"/>
      <c r="G36" s="35"/>
      <c r="H36" s="35"/>
      <c r="I36" s="35"/>
      <c r="J36" s="35"/>
      <c r="K36" s="35"/>
    </row>
    <row r="37" spans="1:11" ht="15.5" x14ac:dyDescent="0.35">
      <c r="A37" s="35"/>
      <c r="B37" s="35"/>
      <c r="C37" s="35"/>
      <c r="D37" s="35"/>
      <c r="E37" s="35"/>
      <c r="F37" s="35"/>
      <c r="G37" s="35"/>
      <c r="H37" s="35"/>
      <c r="I37" s="35"/>
      <c r="J37" s="35"/>
      <c r="K37" s="35"/>
    </row>
    <row r="38" spans="1:11" ht="15.5" x14ac:dyDescent="0.35">
      <c r="A38" s="35"/>
      <c r="B38" s="35"/>
      <c r="C38" s="35"/>
      <c r="D38" s="35"/>
      <c r="E38" s="35"/>
      <c r="F38" s="35"/>
      <c r="G38" s="35"/>
      <c r="H38" s="35"/>
      <c r="I38" s="35"/>
      <c r="J38" s="35"/>
      <c r="K38" s="35"/>
    </row>
    <row r="39" spans="1:11" ht="15.5" x14ac:dyDescent="0.35">
      <c r="A39" s="35"/>
      <c r="B39" s="35"/>
      <c r="C39" s="35"/>
      <c r="D39" s="35"/>
      <c r="E39" s="35"/>
      <c r="F39" s="35"/>
      <c r="G39" s="35"/>
      <c r="H39" s="35"/>
      <c r="I39" s="35"/>
      <c r="J39" s="35"/>
      <c r="K39" s="35"/>
    </row>
    <row r="40" spans="1:11" ht="15.5" x14ac:dyDescent="0.35">
      <c r="A40" s="35"/>
      <c r="B40" s="35"/>
      <c r="C40" s="35"/>
      <c r="D40" s="35"/>
      <c r="E40" s="35"/>
      <c r="F40" s="35"/>
      <c r="G40" s="35"/>
      <c r="H40" s="35"/>
      <c r="I40" s="35"/>
      <c r="J40" s="35"/>
      <c r="K40" s="35"/>
    </row>
  </sheetData>
  <mergeCells count="3">
    <mergeCell ref="A1:K1"/>
    <mergeCell ref="A2:E2"/>
    <mergeCell ref="G2:K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Quote Sheet</vt:lpstr>
      <vt:lpstr>rates</vt:lpstr>
      <vt:lpstr>'Quote Sheet'!Print_Area</vt:lpstr>
    </vt:vector>
  </TitlesOfParts>
  <Company>MetLife A - Office 2010P+Access, noOut, REMOVE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Micaela Barreiro</dc:creator>
  <cp:lastModifiedBy>Koosa, Jaime</cp:lastModifiedBy>
  <cp:lastPrinted>2018-03-22T11:41:22Z</cp:lastPrinted>
  <dcterms:created xsi:type="dcterms:W3CDTF">2018-01-26T19:41:11Z</dcterms:created>
  <dcterms:modified xsi:type="dcterms:W3CDTF">2022-11-23T15:38:21Z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2079439626</vt:i4>
  </property>
  <property fmtid="{D5CDD505-2E9C-101B-9397-08002B2CF9AE}" pid="3" name="_NewReviewCycle">
    <vt:lpwstr/>
  </property>
  <property fmtid="{D5CDD505-2E9C-101B-9397-08002B2CF9AE}" pid="4" name="_EmailSubject">
    <vt:lpwstr>NYSUT Life and Disability Web Changes</vt:lpwstr>
  </property>
  <property fmtid="{D5CDD505-2E9C-101B-9397-08002B2CF9AE}" pid="5" name="_AuthorEmail">
    <vt:lpwstr>andrea.richards@mercer.com</vt:lpwstr>
  </property>
  <property fmtid="{D5CDD505-2E9C-101B-9397-08002B2CF9AE}" pid="6" name="_AuthorEmailDisplayName">
    <vt:lpwstr>Richards, Andrea J</vt:lpwstr>
  </property>
</Properties>
</file>